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ccmes-my.sharepoint.com/personal/fausto_diaz_jccm_es/Documents/ÁREA EVALUACIÓN 22-23/Herramientas evaluación perfil competencial/"/>
    </mc:Choice>
  </mc:AlternateContent>
  <xr:revisionPtr revIDLastSave="0" documentId="8_{D4EDA69A-38E5-864F-AA32-10D5FD675BA2}" xr6:coauthVersionLast="47" xr6:coauthVersionMax="47" xr10:uidLastSave="{00000000-0000-0000-0000-000000000000}"/>
  <bookViews>
    <workbookView xWindow="0" yWindow="500" windowWidth="28800" windowHeight="16080" xr2:uid="{B0C380CF-6E13-43FF-B27A-10D473496A4A}"/>
  </bookViews>
  <sheets>
    <sheet name="INICIO" sheetId="6" r:id="rId1"/>
    <sheet name="PERFIL_1_ESO" sheetId="3" r:id="rId2"/>
    <sheet name="PERFIL_2_ESO" sheetId="24" r:id="rId3"/>
    <sheet name="PERFIL_3_ESO" sheetId="13" r:id="rId4"/>
    <sheet name="PERFIL_3_DIV" sheetId="20" r:id="rId5"/>
    <sheet name="PERFIL_4_ESO" sheetId="9" r:id="rId6"/>
    <sheet name="PERFIL_4_DIV" sheetId="22" r:id="rId7"/>
    <sheet name="DO" sheetId="2" r:id="rId8"/>
    <sheet name="1º ESO" sheetId="1" r:id="rId9"/>
    <sheet name="2º ESO" sheetId="23" r:id="rId10"/>
    <sheet name="3º ESO" sheetId="16" r:id="rId11"/>
    <sheet name="3º DIV" sheetId="19" r:id="rId12"/>
    <sheet name="4º ESO" sheetId="8" r:id="rId13"/>
    <sheet name="4º DIV" sheetId="21" r:id="rId14"/>
    <sheet name="ESCALA" sheetId="10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3" i="22" l="1"/>
  <c r="BG53" i="22"/>
  <c r="BF53" i="22"/>
  <c r="BE53" i="22"/>
  <c r="BD53" i="22"/>
  <c r="BC53" i="22"/>
  <c r="BB53" i="22"/>
  <c r="BA53" i="22"/>
  <c r="BH52" i="22"/>
  <c r="BG52" i="22"/>
  <c r="BF52" i="22"/>
  <c r="BE52" i="22"/>
  <c r="BD52" i="22"/>
  <c r="BC52" i="22"/>
  <c r="BB52" i="22"/>
  <c r="BA52" i="22"/>
  <c r="BH51" i="22"/>
  <c r="BG51" i="22"/>
  <c r="BF51" i="22"/>
  <c r="BE51" i="22"/>
  <c r="BD51" i="22"/>
  <c r="BC51" i="22"/>
  <c r="BB51" i="22"/>
  <c r="BA51" i="22"/>
  <c r="BH50" i="22"/>
  <c r="BG50" i="22"/>
  <c r="BF50" i="22"/>
  <c r="BE50" i="22"/>
  <c r="BD50" i="22"/>
  <c r="BC50" i="22"/>
  <c r="BB50" i="22"/>
  <c r="BA50" i="22"/>
  <c r="BH49" i="22"/>
  <c r="BG49" i="22"/>
  <c r="BF49" i="22"/>
  <c r="BE49" i="22"/>
  <c r="BD49" i="22"/>
  <c r="BC49" i="22"/>
  <c r="BB49" i="22"/>
  <c r="BA49" i="22"/>
  <c r="BH48" i="22"/>
  <c r="BG48" i="22"/>
  <c r="BF48" i="22"/>
  <c r="BE48" i="22"/>
  <c r="BD48" i="22"/>
  <c r="BC48" i="22"/>
  <c r="BB48" i="22"/>
  <c r="BA48" i="22"/>
  <c r="BH47" i="22"/>
  <c r="BG47" i="22"/>
  <c r="BF47" i="22"/>
  <c r="BE47" i="22"/>
  <c r="BD47" i="22"/>
  <c r="BC47" i="22"/>
  <c r="BB47" i="22"/>
  <c r="BA47" i="22"/>
  <c r="BH46" i="22"/>
  <c r="BG46" i="22"/>
  <c r="BF46" i="22"/>
  <c r="BE46" i="22"/>
  <c r="BD46" i="22"/>
  <c r="BC46" i="22"/>
  <c r="BB46" i="22"/>
  <c r="BA46" i="22"/>
  <c r="BH45" i="22"/>
  <c r="BG45" i="22"/>
  <c r="BF45" i="22"/>
  <c r="BE45" i="22"/>
  <c r="BD45" i="22"/>
  <c r="BC45" i="22"/>
  <c r="BB45" i="22"/>
  <c r="BA45" i="22"/>
  <c r="BH44" i="22"/>
  <c r="BG44" i="22"/>
  <c r="BF44" i="22"/>
  <c r="BE44" i="22"/>
  <c r="BD44" i="22"/>
  <c r="BC44" i="22"/>
  <c r="BB44" i="22"/>
  <c r="BA44" i="22"/>
  <c r="BH43" i="22"/>
  <c r="BG43" i="22"/>
  <c r="BF43" i="22"/>
  <c r="BE43" i="22"/>
  <c r="BD43" i="22"/>
  <c r="BC43" i="22"/>
  <c r="BB43" i="22"/>
  <c r="BA43" i="22"/>
  <c r="BH42" i="22"/>
  <c r="BG42" i="22"/>
  <c r="BF42" i="22"/>
  <c r="BE42" i="22"/>
  <c r="BD42" i="22"/>
  <c r="BC42" i="22"/>
  <c r="BB42" i="22"/>
  <c r="BA42" i="22"/>
  <c r="BH41" i="22"/>
  <c r="BG41" i="22"/>
  <c r="BF41" i="22"/>
  <c r="BE41" i="22"/>
  <c r="BD41" i="22"/>
  <c r="BC41" i="22"/>
  <c r="BB41" i="22"/>
  <c r="BA41" i="22"/>
  <c r="BH40" i="22"/>
  <c r="BG40" i="22"/>
  <c r="BF40" i="22"/>
  <c r="BE40" i="22"/>
  <c r="BD40" i="22"/>
  <c r="BC40" i="22"/>
  <c r="BB40" i="22"/>
  <c r="BA40" i="22"/>
  <c r="BH39" i="22"/>
  <c r="BG39" i="22"/>
  <c r="BF39" i="22"/>
  <c r="BE39" i="22"/>
  <c r="BD39" i="22"/>
  <c r="BC39" i="22"/>
  <c r="BB39" i="22"/>
  <c r="BA39" i="22"/>
  <c r="BH38" i="22"/>
  <c r="BG38" i="22"/>
  <c r="BF38" i="22"/>
  <c r="BE38" i="22"/>
  <c r="BD38" i="22"/>
  <c r="BC38" i="22"/>
  <c r="BB38" i="22"/>
  <c r="BA38" i="22"/>
  <c r="BH37" i="22"/>
  <c r="BG37" i="22"/>
  <c r="BF37" i="22"/>
  <c r="BE37" i="22"/>
  <c r="BD37" i="22"/>
  <c r="BC37" i="22"/>
  <c r="BB37" i="22"/>
  <c r="BA37" i="22"/>
  <c r="BH36" i="22"/>
  <c r="BG36" i="22"/>
  <c r="BF36" i="22"/>
  <c r="BE36" i="22"/>
  <c r="BD36" i="22"/>
  <c r="BC36" i="22"/>
  <c r="BB36" i="22"/>
  <c r="BA36" i="22"/>
  <c r="BH35" i="22"/>
  <c r="BG35" i="22"/>
  <c r="BF35" i="22"/>
  <c r="BE35" i="22"/>
  <c r="BD35" i="22"/>
  <c r="BC35" i="22"/>
  <c r="BB35" i="22"/>
  <c r="BA35" i="22"/>
  <c r="BH34" i="22"/>
  <c r="BG34" i="22"/>
  <c r="BF34" i="22"/>
  <c r="BE34" i="22"/>
  <c r="BD34" i="22"/>
  <c r="BC34" i="22"/>
  <c r="BB34" i="22"/>
  <c r="BA34" i="22"/>
  <c r="BH33" i="22"/>
  <c r="BG33" i="22"/>
  <c r="BF33" i="22"/>
  <c r="BE33" i="22"/>
  <c r="BD33" i="22"/>
  <c r="BC33" i="22"/>
  <c r="BB33" i="22"/>
  <c r="BA33" i="22"/>
  <c r="BH32" i="22"/>
  <c r="BG32" i="22"/>
  <c r="BF32" i="22"/>
  <c r="BE32" i="22"/>
  <c r="BD32" i="22"/>
  <c r="BC32" i="22"/>
  <c r="BB32" i="22"/>
  <c r="BA32" i="22"/>
  <c r="BH31" i="22"/>
  <c r="BG31" i="22"/>
  <c r="BF31" i="22"/>
  <c r="BE31" i="22"/>
  <c r="BD31" i="22"/>
  <c r="BC31" i="22"/>
  <c r="BB31" i="22"/>
  <c r="BA31" i="22"/>
  <c r="BH30" i="22"/>
  <c r="BG30" i="22"/>
  <c r="BF30" i="22"/>
  <c r="BE30" i="22"/>
  <c r="BD30" i="22"/>
  <c r="BC30" i="22"/>
  <c r="BB30" i="22"/>
  <c r="BA30" i="22"/>
  <c r="BH29" i="22"/>
  <c r="BG29" i="22"/>
  <c r="BF29" i="22"/>
  <c r="BE29" i="22"/>
  <c r="BD29" i="22"/>
  <c r="BC29" i="22"/>
  <c r="BB29" i="22"/>
  <c r="BA29" i="22"/>
  <c r="BH28" i="22"/>
  <c r="BG28" i="22"/>
  <c r="BF28" i="22"/>
  <c r="BE28" i="22"/>
  <c r="BD28" i="22"/>
  <c r="BC28" i="22"/>
  <c r="BB28" i="22"/>
  <c r="BA28" i="22"/>
  <c r="BH27" i="22"/>
  <c r="BG27" i="22"/>
  <c r="BF27" i="22"/>
  <c r="BE27" i="22"/>
  <c r="BD27" i="22"/>
  <c r="BC27" i="22"/>
  <c r="BB27" i="22"/>
  <c r="BA27" i="22"/>
  <c r="BH26" i="22"/>
  <c r="BG26" i="22"/>
  <c r="BF26" i="22"/>
  <c r="BE26" i="22"/>
  <c r="BD26" i="22"/>
  <c r="BC26" i="22"/>
  <c r="BB26" i="22"/>
  <c r="BA26" i="22"/>
  <c r="BH25" i="22"/>
  <c r="BG25" i="22"/>
  <c r="BF25" i="22"/>
  <c r="BE25" i="22"/>
  <c r="BD25" i="22"/>
  <c r="BC25" i="22"/>
  <c r="BB25" i="22"/>
  <c r="BA25" i="22"/>
  <c r="BH24" i="22"/>
  <c r="BG24" i="22"/>
  <c r="BF24" i="22"/>
  <c r="BE24" i="22"/>
  <c r="BD24" i="22"/>
  <c r="BC24" i="22"/>
  <c r="BB24" i="22"/>
  <c r="BA24" i="22"/>
  <c r="BH23" i="22"/>
  <c r="BG23" i="22"/>
  <c r="BF23" i="22"/>
  <c r="BE23" i="22"/>
  <c r="BD23" i="22"/>
  <c r="BC23" i="22"/>
  <c r="BB23" i="22"/>
  <c r="BA23" i="22"/>
  <c r="BH22" i="22"/>
  <c r="BG22" i="22"/>
  <c r="BF22" i="22"/>
  <c r="BE22" i="22"/>
  <c r="BD22" i="22"/>
  <c r="BC22" i="22"/>
  <c r="BB22" i="22"/>
  <c r="BA22" i="22"/>
  <c r="BH21" i="22"/>
  <c r="BG21" i="22"/>
  <c r="BF21" i="22"/>
  <c r="BE21" i="22"/>
  <c r="BD21" i="22"/>
  <c r="BC21" i="22"/>
  <c r="BB21" i="22"/>
  <c r="BA21" i="22"/>
  <c r="BH20" i="22"/>
  <c r="BG20" i="22"/>
  <c r="BF20" i="22"/>
  <c r="BE20" i="22"/>
  <c r="BD20" i="22"/>
  <c r="BC20" i="22"/>
  <c r="BB20" i="22"/>
  <c r="BA20" i="22"/>
  <c r="BH19" i="22"/>
  <c r="BG19" i="22"/>
  <c r="BF19" i="22"/>
  <c r="BE19" i="22"/>
  <c r="BD19" i="22"/>
  <c r="BC19" i="22"/>
  <c r="BB19" i="22"/>
  <c r="BA19" i="22"/>
  <c r="BH18" i="22"/>
  <c r="BG18" i="22"/>
  <c r="BF18" i="22"/>
  <c r="BE18" i="22"/>
  <c r="BD18" i="22"/>
  <c r="BC18" i="22"/>
  <c r="BB18" i="22"/>
  <c r="BA18" i="22"/>
  <c r="BH17" i="22"/>
  <c r="BG17" i="22"/>
  <c r="BF17" i="22"/>
  <c r="BE17" i="22"/>
  <c r="BD17" i="22"/>
  <c r="BC17" i="22"/>
  <c r="BB17" i="22"/>
  <c r="BA17" i="22"/>
  <c r="BH16" i="22"/>
  <c r="BG16" i="22"/>
  <c r="BF16" i="22"/>
  <c r="BE16" i="22"/>
  <c r="BD16" i="22"/>
  <c r="BC16" i="22"/>
  <c r="BB16" i="22"/>
  <c r="BA16" i="22"/>
  <c r="BH15" i="22"/>
  <c r="BG15" i="22"/>
  <c r="BF15" i="22"/>
  <c r="BE15" i="22"/>
  <c r="BD15" i="22"/>
  <c r="BC15" i="22"/>
  <c r="BB15" i="22"/>
  <c r="BA15" i="22"/>
  <c r="BH14" i="22"/>
  <c r="BG14" i="22"/>
  <c r="BF14" i="22"/>
  <c r="BE14" i="22"/>
  <c r="BD14" i="22"/>
  <c r="BC14" i="22"/>
  <c r="BB14" i="22"/>
  <c r="BA14" i="22"/>
  <c r="BO53" i="20"/>
  <c r="BN53" i="20"/>
  <c r="BM53" i="20"/>
  <c r="BL53" i="20"/>
  <c r="BK53" i="20"/>
  <c r="BJ53" i="20"/>
  <c r="BI53" i="20"/>
  <c r="BH53" i="20"/>
  <c r="BO52" i="20"/>
  <c r="BN52" i="20"/>
  <c r="BM52" i="20"/>
  <c r="BL52" i="20"/>
  <c r="BK52" i="20"/>
  <c r="BJ52" i="20"/>
  <c r="BI52" i="20"/>
  <c r="BH52" i="20"/>
  <c r="BO51" i="20"/>
  <c r="BN51" i="20"/>
  <c r="BM51" i="20"/>
  <c r="BL51" i="20"/>
  <c r="BK51" i="20"/>
  <c r="BJ51" i="20"/>
  <c r="BI51" i="20"/>
  <c r="BH51" i="20"/>
  <c r="BO50" i="20"/>
  <c r="BN50" i="20"/>
  <c r="BM50" i="20"/>
  <c r="BL50" i="20"/>
  <c r="BK50" i="20"/>
  <c r="BJ50" i="20"/>
  <c r="BI50" i="20"/>
  <c r="BH50" i="20"/>
  <c r="BO49" i="20"/>
  <c r="BN49" i="20"/>
  <c r="BM49" i="20"/>
  <c r="BL49" i="20"/>
  <c r="BK49" i="20"/>
  <c r="BJ49" i="20"/>
  <c r="BI49" i="20"/>
  <c r="BH49" i="20"/>
  <c r="BO48" i="20"/>
  <c r="BN48" i="20"/>
  <c r="BM48" i="20"/>
  <c r="BL48" i="20"/>
  <c r="BK48" i="20"/>
  <c r="BJ48" i="20"/>
  <c r="BI48" i="20"/>
  <c r="BH48" i="20"/>
  <c r="BO47" i="20"/>
  <c r="BN47" i="20"/>
  <c r="BM47" i="20"/>
  <c r="BL47" i="20"/>
  <c r="BK47" i="20"/>
  <c r="BJ47" i="20"/>
  <c r="BI47" i="20"/>
  <c r="BH47" i="20"/>
  <c r="BO46" i="20"/>
  <c r="BN46" i="20"/>
  <c r="BM46" i="20"/>
  <c r="BL46" i="20"/>
  <c r="BK46" i="20"/>
  <c r="BJ46" i="20"/>
  <c r="BI46" i="20"/>
  <c r="BH46" i="20"/>
  <c r="BO45" i="20"/>
  <c r="BN45" i="20"/>
  <c r="BM45" i="20"/>
  <c r="BL45" i="20"/>
  <c r="BK45" i="20"/>
  <c r="BJ45" i="20"/>
  <c r="BI45" i="20"/>
  <c r="BH45" i="20"/>
  <c r="BO44" i="20"/>
  <c r="BN44" i="20"/>
  <c r="BM44" i="20"/>
  <c r="BL44" i="20"/>
  <c r="BK44" i="20"/>
  <c r="BJ44" i="20"/>
  <c r="BI44" i="20"/>
  <c r="BH44" i="20"/>
  <c r="BO43" i="20"/>
  <c r="BN43" i="20"/>
  <c r="BM43" i="20"/>
  <c r="BL43" i="20"/>
  <c r="BK43" i="20"/>
  <c r="BJ43" i="20"/>
  <c r="BI43" i="20"/>
  <c r="BH43" i="20"/>
  <c r="BO42" i="20"/>
  <c r="BN42" i="20"/>
  <c r="BM42" i="20"/>
  <c r="BL42" i="20"/>
  <c r="BK42" i="20"/>
  <c r="BJ42" i="20"/>
  <c r="BI42" i="20"/>
  <c r="BH42" i="20"/>
  <c r="BO41" i="20"/>
  <c r="BN41" i="20"/>
  <c r="BM41" i="20"/>
  <c r="BL41" i="20"/>
  <c r="BK41" i="20"/>
  <c r="BJ41" i="20"/>
  <c r="BI41" i="20"/>
  <c r="BH41" i="20"/>
  <c r="BO40" i="20"/>
  <c r="BN40" i="20"/>
  <c r="BM40" i="20"/>
  <c r="BL40" i="20"/>
  <c r="BK40" i="20"/>
  <c r="BJ40" i="20"/>
  <c r="BI40" i="20"/>
  <c r="BH40" i="20"/>
  <c r="BO39" i="20"/>
  <c r="BN39" i="20"/>
  <c r="BM39" i="20"/>
  <c r="BL39" i="20"/>
  <c r="BK39" i="20"/>
  <c r="BJ39" i="20"/>
  <c r="BI39" i="20"/>
  <c r="BH39" i="20"/>
  <c r="BO38" i="20"/>
  <c r="BN38" i="20"/>
  <c r="BM38" i="20"/>
  <c r="BL38" i="20"/>
  <c r="BK38" i="20"/>
  <c r="BJ38" i="20"/>
  <c r="BI38" i="20"/>
  <c r="BH38" i="20"/>
  <c r="BO37" i="20"/>
  <c r="BN37" i="20"/>
  <c r="BM37" i="20"/>
  <c r="BL37" i="20"/>
  <c r="BK37" i="20"/>
  <c r="BJ37" i="20"/>
  <c r="BI37" i="20"/>
  <c r="BH37" i="20"/>
  <c r="BO36" i="20"/>
  <c r="BN36" i="20"/>
  <c r="BM36" i="20"/>
  <c r="BL36" i="20"/>
  <c r="BK36" i="20"/>
  <c r="BJ36" i="20"/>
  <c r="BI36" i="20"/>
  <c r="BH36" i="20"/>
  <c r="BO35" i="20"/>
  <c r="BN35" i="20"/>
  <c r="BM35" i="20"/>
  <c r="BL35" i="20"/>
  <c r="BK35" i="20"/>
  <c r="BJ35" i="20"/>
  <c r="BI35" i="20"/>
  <c r="BH35" i="20"/>
  <c r="BO34" i="20"/>
  <c r="BN34" i="20"/>
  <c r="BM34" i="20"/>
  <c r="BL34" i="20"/>
  <c r="BK34" i="20"/>
  <c r="BJ34" i="20"/>
  <c r="BI34" i="20"/>
  <c r="BH34" i="20"/>
  <c r="BO33" i="20"/>
  <c r="BN33" i="20"/>
  <c r="BM33" i="20"/>
  <c r="BL33" i="20"/>
  <c r="BK33" i="20"/>
  <c r="BJ33" i="20"/>
  <c r="BI33" i="20"/>
  <c r="BH33" i="20"/>
  <c r="BO32" i="20"/>
  <c r="BN32" i="20"/>
  <c r="BM32" i="20"/>
  <c r="BL32" i="20"/>
  <c r="BK32" i="20"/>
  <c r="BJ32" i="20"/>
  <c r="BI32" i="20"/>
  <c r="BH32" i="20"/>
  <c r="BO31" i="20"/>
  <c r="BN31" i="20"/>
  <c r="BM31" i="20"/>
  <c r="BL31" i="20"/>
  <c r="BK31" i="20"/>
  <c r="BJ31" i="20"/>
  <c r="BI31" i="20"/>
  <c r="BH31" i="20"/>
  <c r="BO30" i="20"/>
  <c r="BN30" i="20"/>
  <c r="BM30" i="20"/>
  <c r="BL30" i="20"/>
  <c r="BK30" i="20"/>
  <c r="BJ30" i="20"/>
  <c r="BI30" i="20"/>
  <c r="BH30" i="20"/>
  <c r="BO29" i="20"/>
  <c r="BN29" i="20"/>
  <c r="BM29" i="20"/>
  <c r="BL29" i="20"/>
  <c r="BK29" i="20"/>
  <c r="BJ29" i="20"/>
  <c r="BI29" i="20"/>
  <c r="BH29" i="20"/>
  <c r="BO28" i="20"/>
  <c r="BN28" i="20"/>
  <c r="BM28" i="20"/>
  <c r="BL28" i="20"/>
  <c r="BK28" i="20"/>
  <c r="BJ28" i="20"/>
  <c r="BI28" i="20"/>
  <c r="BH28" i="20"/>
  <c r="BO27" i="20"/>
  <c r="BN27" i="20"/>
  <c r="BM27" i="20"/>
  <c r="BL27" i="20"/>
  <c r="BK27" i="20"/>
  <c r="BJ27" i="20"/>
  <c r="BI27" i="20"/>
  <c r="BH27" i="20"/>
  <c r="BO26" i="20"/>
  <c r="BN26" i="20"/>
  <c r="BM26" i="20"/>
  <c r="BL26" i="20"/>
  <c r="BK26" i="20"/>
  <c r="BJ26" i="20"/>
  <c r="BI26" i="20"/>
  <c r="BH26" i="20"/>
  <c r="BO25" i="20"/>
  <c r="BN25" i="20"/>
  <c r="BM25" i="20"/>
  <c r="BL25" i="20"/>
  <c r="BK25" i="20"/>
  <c r="BJ25" i="20"/>
  <c r="BI25" i="20"/>
  <c r="BH25" i="20"/>
  <c r="BO24" i="20"/>
  <c r="BN24" i="20"/>
  <c r="BM24" i="20"/>
  <c r="BL24" i="20"/>
  <c r="BK24" i="20"/>
  <c r="BJ24" i="20"/>
  <c r="BI24" i="20"/>
  <c r="BH24" i="20"/>
  <c r="BO23" i="20"/>
  <c r="BN23" i="20"/>
  <c r="BM23" i="20"/>
  <c r="BL23" i="20"/>
  <c r="BK23" i="20"/>
  <c r="BJ23" i="20"/>
  <c r="BI23" i="20"/>
  <c r="BH23" i="20"/>
  <c r="BO22" i="20"/>
  <c r="BN22" i="20"/>
  <c r="BM22" i="20"/>
  <c r="BL22" i="20"/>
  <c r="BK22" i="20"/>
  <c r="BJ22" i="20"/>
  <c r="BI22" i="20"/>
  <c r="BH22" i="20"/>
  <c r="BO21" i="20"/>
  <c r="BN21" i="20"/>
  <c r="BM21" i="20"/>
  <c r="BL21" i="20"/>
  <c r="BK21" i="20"/>
  <c r="BJ21" i="20"/>
  <c r="BI21" i="20"/>
  <c r="BH21" i="20"/>
  <c r="BO20" i="20"/>
  <c r="BN20" i="20"/>
  <c r="BM20" i="20"/>
  <c r="BL20" i="20"/>
  <c r="BK20" i="20"/>
  <c r="BJ20" i="20"/>
  <c r="BI20" i="20"/>
  <c r="BH20" i="20"/>
  <c r="BO19" i="20"/>
  <c r="BN19" i="20"/>
  <c r="BM19" i="20"/>
  <c r="BL19" i="20"/>
  <c r="BK19" i="20"/>
  <c r="BJ19" i="20"/>
  <c r="BI19" i="20"/>
  <c r="BH19" i="20"/>
  <c r="BO18" i="20"/>
  <c r="BN18" i="20"/>
  <c r="BM18" i="20"/>
  <c r="BL18" i="20"/>
  <c r="BK18" i="20"/>
  <c r="BJ18" i="20"/>
  <c r="BI18" i="20"/>
  <c r="BH18" i="20"/>
  <c r="BO17" i="20"/>
  <c r="BN17" i="20"/>
  <c r="BM17" i="20"/>
  <c r="BL17" i="20"/>
  <c r="BK17" i="20"/>
  <c r="BJ17" i="20"/>
  <c r="BI17" i="20"/>
  <c r="BH17" i="20"/>
  <c r="BO16" i="20"/>
  <c r="BN16" i="20"/>
  <c r="BM16" i="20"/>
  <c r="BL16" i="20"/>
  <c r="BK16" i="20"/>
  <c r="BJ16" i="20"/>
  <c r="BI16" i="20"/>
  <c r="BH16" i="20"/>
  <c r="BO15" i="20"/>
  <c r="BN15" i="20"/>
  <c r="BM15" i="20"/>
  <c r="BL15" i="20"/>
  <c r="BK15" i="20"/>
  <c r="BJ15" i="20"/>
  <c r="BI15" i="20"/>
  <c r="BH15" i="20"/>
  <c r="BO14" i="20"/>
  <c r="BN14" i="20"/>
  <c r="BM14" i="20"/>
  <c r="BL14" i="20"/>
  <c r="BK14" i="20"/>
  <c r="BJ14" i="20"/>
  <c r="BI14" i="20"/>
  <c r="BH14" i="20"/>
  <c r="CM53" i="13"/>
  <c r="CL53" i="13"/>
  <c r="CK53" i="13"/>
  <c r="CJ53" i="13"/>
  <c r="CI53" i="13"/>
  <c r="CH53" i="13"/>
  <c r="CG53" i="13"/>
  <c r="CF53" i="13"/>
  <c r="CM52" i="13"/>
  <c r="CL52" i="13"/>
  <c r="CK52" i="13"/>
  <c r="CJ52" i="13"/>
  <c r="CI52" i="13"/>
  <c r="CH52" i="13"/>
  <c r="CG52" i="13"/>
  <c r="CF52" i="13"/>
  <c r="CM51" i="13"/>
  <c r="CL51" i="13"/>
  <c r="CK51" i="13"/>
  <c r="CJ51" i="13"/>
  <c r="CI51" i="13"/>
  <c r="CH51" i="13"/>
  <c r="CG51" i="13"/>
  <c r="CF51" i="13"/>
  <c r="CM50" i="13"/>
  <c r="CL50" i="13"/>
  <c r="CK50" i="13"/>
  <c r="CJ50" i="13"/>
  <c r="CI50" i="13"/>
  <c r="CH50" i="13"/>
  <c r="CG50" i="13"/>
  <c r="CF50" i="13"/>
  <c r="CM49" i="13"/>
  <c r="CL49" i="13"/>
  <c r="CK49" i="13"/>
  <c r="CJ49" i="13"/>
  <c r="CI49" i="13"/>
  <c r="CH49" i="13"/>
  <c r="CG49" i="13"/>
  <c r="CF49" i="13"/>
  <c r="CM48" i="13"/>
  <c r="CL48" i="13"/>
  <c r="CK48" i="13"/>
  <c r="CJ48" i="13"/>
  <c r="CI48" i="13"/>
  <c r="CH48" i="13"/>
  <c r="CG48" i="13"/>
  <c r="CF48" i="13"/>
  <c r="CM47" i="13"/>
  <c r="CL47" i="13"/>
  <c r="CK47" i="13"/>
  <c r="CJ47" i="13"/>
  <c r="CI47" i="13"/>
  <c r="CH47" i="13"/>
  <c r="CG47" i="13"/>
  <c r="CF47" i="13"/>
  <c r="CM46" i="13"/>
  <c r="CL46" i="13"/>
  <c r="CK46" i="13"/>
  <c r="CJ46" i="13"/>
  <c r="CI46" i="13"/>
  <c r="CH46" i="13"/>
  <c r="CG46" i="13"/>
  <c r="CF46" i="13"/>
  <c r="CM45" i="13"/>
  <c r="CL45" i="13"/>
  <c r="CK45" i="13"/>
  <c r="CJ45" i="13"/>
  <c r="CI45" i="13"/>
  <c r="CH45" i="13"/>
  <c r="CG45" i="13"/>
  <c r="CF45" i="13"/>
  <c r="CM44" i="13"/>
  <c r="CL44" i="13"/>
  <c r="CK44" i="13"/>
  <c r="CJ44" i="13"/>
  <c r="CI44" i="13"/>
  <c r="CH44" i="13"/>
  <c r="CG44" i="13"/>
  <c r="CF44" i="13"/>
  <c r="CM43" i="13"/>
  <c r="CL43" i="13"/>
  <c r="CK43" i="13"/>
  <c r="CJ43" i="13"/>
  <c r="CI43" i="13"/>
  <c r="CH43" i="13"/>
  <c r="CG43" i="13"/>
  <c r="CF43" i="13"/>
  <c r="CM42" i="13"/>
  <c r="CL42" i="13"/>
  <c r="CK42" i="13"/>
  <c r="CJ42" i="13"/>
  <c r="CI42" i="13"/>
  <c r="CH42" i="13"/>
  <c r="CG42" i="13"/>
  <c r="CF42" i="13"/>
  <c r="CM41" i="13"/>
  <c r="CL41" i="13"/>
  <c r="CK41" i="13"/>
  <c r="CJ41" i="13"/>
  <c r="CI41" i="13"/>
  <c r="CH41" i="13"/>
  <c r="CG41" i="13"/>
  <c r="CF41" i="13"/>
  <c r="CM40" i="13"/>
  <c r="CL40" i="13"/>
  <c r="CK40" i="13"/>
  <c r="CJ40" i="13"/>
  <c r="CI40" i="13"/>
  <c r="CH40" i="13"/>
  <c r="CG40" i="13"/>
  <c r="CF40" i="13"/>
  <c r="CM39" i="13"/>
  <c r="CL39" i="13"/>
  <c r="CK39" i="13"/>
  <c r="CJ39" i="13"/>
  <c r="CI39" i="13"/>
  <c r="CH39" i="13"/>
  <c r="CG39" i="13"/>
  <c r="CF39" i="13"/>
  <c r="CM38" i="13"/>
  <c r="CL38" i="13"/>
  <c r="CK38" i="13"/>
  <c r="CJ38" i="13"/>
  <c r="CI38" i="13"/>
  <c r="CH38" i="13"/>
  <c r="CG38" i="13"/>
  <c r="CF38" i="13"/>
  <c r="CM37" i="13"/>
  <c r="CL37" i="13"/>
  <c r="CK37" i="13"/>
  <c r="CJ37" i="13"/>
  <c r="CI37" i="13"/>
  <c r="CH37" i="13"/>
  <c r="CG37" i="13"/>
  <c r="CF37" i="13"/>
  <c r="CM36" i="13"/>
  <c r="CL36" i="13"/>
  <c r="CK36" i="13"/>
  <c r="CJ36" i="13"/>
  <c r="CI36" i="13"/>
  <c r="CH36" i="13"/>
  <c r="CG36" i="13"/>
  <c r="CF36" i="13"/>
  <c r="CM35" i="13"/>
  <c r="CL35" i="13"/>
  <c r="CK35" i="13"/>
  <c r="CJ35" i="13"/>
  <c r="CI35" i="13"/>
  <c r="CH35" i="13"/>
  <c r="CG35" i="13"/>
  <c r="CF35" i="13"/>
  <c r="CM34" i="13"/>
  <c r="CL34" i="13"/>
  <c r="CK34" i="13"/>
  <c r="CJ34" i="13"/>
  <c r="CI34" i="13"/>
  <c r="CH34" i="13"/>
  <c r="CG34" i="13"/>
  <c r="CF34" i="13"/>
  <c r="CM33" i="13"/>
  <c r="CL33" i="13"/>
  <c r="CK33" i="13"/>
  <c r="CJ33" i="13"/>
  <c r="CI33" i="13"/>
  <c r="CH33" i="13"/>
  <c r="CG33" i="13"/>
  <c r="CF33" i="13"/>
  <c r="CM32" i="13"/>
  <c r="CL32" i="13"/>
  <c r="CK32" i="13"/>
  <c r="CJ32" i="13"/>
  <c r="CI32" i="13"/>
  <c r="CH32" i="13"/>
  <c r="CG32" i="13"/>
  <c r="CF32" i="13"/>
  <c r="CM31" i="13"/>
  <c r="CL31" i="13"/>
  <c r="CK31" i="13"/>
  <c r="CJ31" i="13"/>
  <c r="CI31" i="13"/>
  <c r="CH31" i="13"/>
  <c r="CG31" i="13"/>
  <c r="CF31" i="13"/>
  <c r="CM30" i="13"/>
  <c r="CL30" i="13"/>
  <c r="CK30" i="13"/>
  <c r="CJ30" i="13"/>
  <c r="CI30" i="13"/>
  <c r="CH30" i="13"/>
  <c r="CG30" i="13"/>
  <c r="CF30" i="13"/>
  <c r="CM29" i="13"/>
  <c r="CL29" i="13"/>
  <c r="CK29" i="13"/>
  <c r="CJ29" i="13"/>
  <c r="CI29" i="13"/>
  <c r="CH29" i="13"/>
  <c r="CG29" i="13"/>
  <c r="CF29" i="13"/>
  <c r="CM28" i="13"/>
  <c r="CL28" i="13"/>
  <c r="CK28" i="13"/>
  <c r="CJ28" i="13"/>
  <c r="CI28" i="13"/>
  <c r="CH28" i="13"/>
  <c r="CG28" i="13"/>
  <c r="CF28" i="13"/>
  <c r="CM27" i="13"/>
  <c r="CL27" i="13"/>
  <c r="CK27" i="13"/>
  <c r="CJ27" i="13"/>
  <c r="CI27" i="13"/>
  <c r="CH27" i="13"/>
  <c r="CG27" i="13"/>
  <c r="CF27" i="13"/>
  <c r="CM26" i="13"/>
  <c r="CL26" i="13"/>
  <c r="CK26" i="13"/>
  <c r="CJ26" i="13"/>
  <c r="CI26" i="13"/>
  <c r="CH26" i="13"/>
  <c r="CG26" i="13"/>
  <c r="CF26" i="13"/>
  <c r="CM25" i="13"/>
  <c r="CL25" i="13"/>
  <c r="CK25" i="13"/>
  <c r="CJ25" i="13"/>
  <c r="CI25" i="13"/>
  <c r="CH25" i="13"/>
  <c r="CG25" i="13"/>
  <c r="CF25" i="13"/>
  <c r="CM24" i="13"/>
  <c r="CL24" i="13"/>
  <c r="CK24" i="13"/>
  <c r="CJ24" i="13"/>
  <c r="CI24" i="13"/>
  <c r="CH24" i="13"/>
  <c r="CG24" i="13"/>
  <c r="CF24" i="13"/>
  <c r="CM23" i="13"/>
  <c r="CL23" i="13"/>
  <c r="CK23" i="13"/>
  <c r="CJ23" i="13"/>
  <c r="CI23" i="13"/>
  <c r="CH23" i="13"/>
  <c r="CG23" i="13"/>
  <c r="CF23" i="13"/>
  <c r="CM22" i="13"/>
  <c r="CL22" i="13"/>
  <c r="CK22" i="13"/>
  <c r="CJ22" i="13"/>
  <c r="CI22" i="13"/>
  <c r="CH22" i="13"/>
  <c r="CG22" i="13"/>
  <c r="CF22" i="13"/>
  <c r="CM21" i="13"/>
  <c r="CL21" i="13"/>
  <c r="CK21" i="13"/>
  <c r="CJ21" i="13"/>
  <c r="CI21" i="13"/>
  <c r="CH21" i="13"/>
  <c r="CG21" i="13"/>
  <c r="CF21" i="13"/>
  <c r="CM20" i="13"/>
  <c r="CL20" i="13"/>
  <c r="CK20" i="13"/>
  <c r="CJ20" i="13"/>
  <c r="CI20" i="13"/>
  <c r="CH20" i="13"/>
  <c r="CG20" i="13"/>
  <c r="CF20" i="13"/>
  <c r="CM19" i="13"/>
  <c r="CL19" i="13"/>
  <c r="CK19" i="13"/>
  <c r="CJ19" i="13"/>
  <c r="CI19" i="13"/>
  <c r="CH19" i="13"/>
  <c r="CG19" i="13"/>
  <c r="CF19" i="13"/>
  <c r="CM18" i="13"/>
  <c r="CL18" i="13"/>
  <c r="CK18" i="13"/>
  <c r="CJ18" i="13"/>
  <c r="CI18" i="13"/>
  <c r="CH18" i="13"/>
  <c r="CG18" i="13"/>
  <c r="CF18" i="13"/>
  <c r="CM17" i="13"/>
  <c r="CL17" i="13"/>
  <c r="CK17" i="13"/>
  <c r="CJ17" i="13"/>
  <c r="CI17" i="13"/>
  <c r="CH17" i="13"/>
  <c r="CG17" i="13"/>
  <c r="CF17" i="13"/>
  <c r="CM16" i="13"/>
  <c r="CL16" i="13"/>
  <c r="CK16" i="13"/>
  <c r="CJ16" i="13"/>
  <c r="CI16" i="13"/>
  <c r="CH16" i="13"/>
  <c r="CG16" i="13"/>
  <c r="CF16" i="13"/>
  <c r="CM15" i="13"/>
  <c r="CL15" i="13"/>
  <c r="CK15" i="13"/>
  <c r="CJ15" i="13"/>
  <c r="CI15" i="13"/>
  <c r="CH15" i="13"/>
  <c r="CG15" i="13"/>
  <c r="CF15" i="13"/>
  <c r="CM14" i="13"/>
  <c r="CL14" i="13"/>
  <c r="CK14" i="13"/>
  <c r="CJ14" i="13"/>
  <c r="CI14" i="13"/>
  <c r="CH14" i="13"/>
  <c r="CG14" i="13"/>
  <c r="CF14" i="13"/>
  <c r="CM53" i="24"/>
  <c r="CL53" i="24"/>
  <c r="CK53" i="24"/>
  <c r="CJ53" i="24"/>
  <c r="CI53" i="24"/>
  <c r="CH53" i="24"/>
  <c r="CG53" i="24"/>
  <c r="CF53" i="24"/>
  <c r="CM52" i="24"/>
  <c r="CL52" i="24"/>
  <c r="CK52" i="24"/>
  <c r="CJ52" i="24"/>
  <c r="CI52" i="24"/>
  <c r="CH52" i="24"/>
  <c r="CG52" i="24"/>
  <c r="CF52" i="24"/>
  <c r="CM51" i="24"/>
  <c r="CL51" i="24"/>
  <c r="CK51" i="24"/>
  <c r="CJ51" i="24"/>
  <c r="CI51" i="24"/>
  <c r="CH51" i="24"/>
  <c r="CG51" i="24"/>
  <c r="CF51" i="24"/>
  <c r="CM50" i="24"/>
  <c r="CL50" i="24"/>
  <c r="CK50" i="24"/>
  <c r="CJ50" i="24"/>
  <c r="CI50" i="24"/>
  <c r="CH50" i="24"/>
  <c r="CG50" i="24"/>
  <c r="CF50" i="24"/>
  <c r="CM49" i="24"/>
  <c r="CL49" i="24"/>
  <c r="CK49" i="24"/>
  <c r="CJ49" i="24"/>
  <c r="CI49" i="24"/>
  <c r="CH49" i="24"/>
  <c r="CG49" i="24"/>
  <c r="CF49" i="24"/>
  <c r="CM48" i="24"/>
  <c r="CL48" i="24"/>
  <c r="CK48" i="24"/>
  <c r="CJ48" i="24"/>
  <c r="CI48" i="24"/>
  <c r="CH48" i="24"/>
  <c r="CG48" i="24"/>
  <c r="CF48" i="24"/>
  <c r="CM47" i="24"/>
  <c r="CL47" i="24"/>
  <c r="CK47" i="24"/>
  <c r="CJ47" i="24"/>
  <c r="CI47" i="24"/>
  <c r="CH47" i="24"/>
  <c r="CG47" i="24"/>
  <c r="CF47" i="24"/>
  <c r="CM46" i="24"/>
  <c r="CL46" i="24"/>
  <c r="CK46" i="24"/>
  <c r="CJ46" i="24"/>
  <c r="CI46" i="24"/>
  <c r="CH46" i="24"/>
  <c r="CG46" i="24"/>
  <c r="CF46" i="24"/>
  <c r="CM45" i="24"/>
  <c r="CL45" i="24"/>
  <c r="CK45" i="24"/>
  <c r="CJ45" i="24"/>
  <c r="CI45" i="24"/>
  <c r="CH45" i="24"/>
  <c r="CG45" i="24"/>
  <c r="CF45" i="24"/>
  <c r="CM44" i="24"/>
  <c r="CL44" i="24"/>
  <c r="CK44" i="24"/>
  <c r="CJ44" i="24"/>
  <c r="CI44" i="24"/>
  <c r="CH44" i="24"/>
  <c r="CG44" i="24"/>
  <c r="CF44" i="24"/>
  <c r="CM43" i="24"/>
  <c r="CL43" i="24"/>
  <c r="CK43" i="24"/>
  <c r="CJ43" i="24"/>
  <c r="CI43" i="24"/>
  <c r="CH43" i="24"/>
  <c r="CG43" i="24"/>
  <c r="CF43" i="24"/>
  <c r="CM42" i="24"/>
  <c r="CL42" i="24"/>
  <c r="CK42" i="24"/>
  <c r="CJ42" i="24"/>
  <c r="CI42" i="24"/>
  <c r="CH42" i="24"/>
  <c r="CG42" i="24"/>
  <c r="CF42" i="24"/>
  <c r="CM41" i="24"/>
  <c r="CL41" i="24"/>
  <c r="CK41" i="24"/>
  <c r="CJ41" i="24"/>
  <c r="CI41" i="24"/>
  <c r="CH41" i="24"/>
  <c r="CG41" i="24"/>
  <c r="CF41" i="24"/>
  <c r="CM40" i="24"/>
  <c r="CL40" i="24"/>
  <c r="CK40" i="24"/>
  <c r="CJ40" i="24"/>
  <c r="CI40" i="24"/>
  <c r="CH40" i="24"/>
  <c r="CG40" i="24"/>
  <c r="CF40" i="24"/>
  <c r="CM39" i="24"/>
  <c r="CL39" i="24"/>
  <c r="CK39" i="24"/>
  <c r="CJ39" i="24"/>
  <c r="CI39" i="24"/>
  <c r="CH39" i="24"/>
  <c r="CG39" i="24"/>
  <c r="CF39" i="24"/>
  <c r="CM38" i="24"/>
  <c r="CL38" i="24"/>
  <c r="CK38" i="24"/>
  <c r="CJ38" i="24"/>
  <c r="CI38" i="24"/>
  <c r="CH38" i="24"/>
  <c r="CG38" i="24"/>
  <c r="CF38" i="24"/>
  <c r="CM37" i="24"/>
  <c r="CL37" i="24"/>
  <c r="CK37" i="24"/>
  <c r="CJ37" i="24"/>
  <c r="CI37" i="24"/>
  <c r="CH37" i="24"/>
  <c r="CG37" i="24"/>
  <c r="CF37" i="24"/>
  <c r="CM36" i="24"/>
  <c r="CL36" i="24"/>
  <c r="CK36" i="24"/>
  <c r="CJ36" i="24"/>
  <c r="CI36" i="24"/>
  <c r="CH36" i="24"/>
  <c r="CG36" i="24"/>
  <c r="CF36" i="24"/>
  <c r="CM35" i="24"/>
  <c r="CL35" i="24"/>
  <c r="CK35" i="24"/>
  <c r="CJ35" i="24"/>
  <c r="CI35" i="24"/>
  <c r="CH35" i="24"/>
  <c r="CG35" i="24"/>
  <c r="CF35" i="24"/>
  <c r="CM34" i="24"/>
  <c r="CL34" i="24"/>
  <c r="CK34" i="24"/>
  <c r="CJ34" i="24"/>
  <c r="CI34" i="24"/>
  <c r="CH34" i="24"/>
  <c r="CG34" i="24"/>
  <c r="CF34" i="24"/>
  <c r="CM33" i="24"/>
  <c r="CL33" i="24"/>
  <c r="CK33" i="24"/>
  <c r="CJ33" i="24"/>
  <c r="CI33" i="24"/>
  <c r="CH33" i="24"/>
  <c r="CG33" i="24"/>
  <c r="CF33" i="24"/>
  <c r="CM32" i="24"/>
  <c r="CL32" i="24"/>
  <c r="CK32" i="24"/>
  <c r="CJ32" i="24"/>
  <c r="CI32" i="24"/>
  <c r="CH32" i="24"/>
  <c r="CG32" i="24"/>
  <c r="CF32" i="24"/>
  <c r="CM31" i="24"/>
  <c r="CL31" i="24"/>
  <c r="CK31" i="24"/>
  <c r="CJ31" i="24"/>
  <c r="CI31" i="24"/>
  <c r="CH31" i="24"/>
  <c r="CG31" i="24"/>
  <c r="CF31" i="24"/>
  <c r="CM30" i="24"/>
  <c r="CL30" i="24"/>
  <c r="CK30" i="24"/>
  <c r="CJ30" i="24"/>
  <c r="CI30" i="24"/>
  <c r="CH30" i="24"/>
  <c r="CG30" i="24"/>
  <c r="CF30" i="24"/>
  <c r="CM29" i="24"/>
  <c r="CL29" i="24"/>
  <c r="CK29" i="24"/>
  <c r="CJ29" i="24"/>
  <c r="CI29" i="24"/>
  <c r="CH29" i="24"/>
  <c r="CG29" i="24"/>
  <c r="CF29" i="24"/>
  <c r="CM28" i="24"/>
  <c r="CL28" i="24"/>
  <c r="CK28" i="24"/>
  <c r="CJ28" i="24"/>
  <c r="CI28" i="24"/>
  <c r="CH28" i="24"/>
  <c r="CG28" i="24"/>
  <c r="CF28" i="24"/>
  <c r="CM27" i="24"/>
  <c r="CL27" i="24"/>
  <c r="CK27" i="24"/>
  <c r="CJ27" i="24"/>
  <c r="CI27" i="24"/>
  <c r="CH27" i="24"/>
  <c r="CG27" i="24"/>
  <c r="CF27" i="24"/>
  <c r="CM26" i="24"/>
  <c r="CL26" i="24"/>
  <c r="CK26" i="24"/>
  <c r="CJ26" i="24"/>
  <c r="CI26" i="24"/>
  <c r="CH26" i="24"/>
  <c r="CG26" i="24"/>
  <c r="CF26" i="24"/>
  <c r="CM25" i="24"/>
  <c r="CL25" i="24"/>
  <c r="CK25" i="24"/>
  <c r="CJ25" i="24"/>
  <c r="CI25" i="24"/>
  <c r="CH25" i="24"/>
  <c r="CG25" i="24"/>
  <c r="CF25" i="24"/>
  <c r="CM24" i="24"/>
  <c r="CL24" i="24"/>
  <c r="CK24" i="24"/>
  <c r="CJ24" i="24"/>
  <c r="CI24" i="24"/>
  <c r="CH24" i="24"/>
  <c r="CG24" i="24"/>
  <c r="CF24" i="24"/>
  <c r="CM23" i="24"/>
  <c r="CL23" i="24"/>
  <c r="CK23" i="24"/>
  <c r="CJ23" i="24"/>
  <c r="CI23" i="24"/>
  <c r="CH23" i="24"/>
  <c r="CG23" i="24"/>
  <c r="CF23" i="24"/>
  <c r="CM22" i="24"/>
  <c r="CL22" i="24"/>
  <c r="CK22" i="24"/>
  <c r="CJ22" i="24"/>
  <c r="CI22" i="24"/>
  <c r="CH22" i="24"/>
  <c r="CG22" i="24"/>
  <c r="CF22" i="24"/>
  <c r="CM21" i="24"/>
  <c r="CL21" i="24"/>
  <c r="CK21" i="24"/>
  <c r="CJ21" i="24"/>
  <c r="CI21" i="24"/>
  <c r="CH21" i="24"/>
  <c r="CG21" i="24"/>
  <c r="CF21" i="24"/>
  <c r="CM20" i="24"/>
  <c r="CL20" i="24"/>
  <c r="CK20" i="24"/>
  <c r="CJ20" i="24"/>
  <c r="CI20" i="24"/>
  <c r="CH20" i="24"/>
  <c r="CG20" i="24"/>
  <c r="CF20" i="24"/>
  <c r="CM19" i="24"/>
  <c r="CL19" i="24"/>
  <c r="CK19" i="24"/>
  <c r="CJ19" i="24"/>
  <c r="CI19" i="24"/>
  <c r="CH19" i="24"/>
  <c r="CG19" i="24"/>
  <c r="CF19" i="24"/>
  <c r="CM18" i="24"/>
  <c r="CL18" i="24"/>
  <c r="CK18" i="24"/>
  <c r="CJ18" i="24"/>
  <c r="CI18" i="24"/>
  <c r="CH18" i="24"/>
  <c r="CG18" i="24"/>
  <c r="CF18" i="24"/>
  <c r="CM17" i="24"/>
  <c r="CL17" i="24"/>
  <c r="CK17" i="24"/>
  <c r="CJ17" i="24"/>
  <c r="CI17" i="24"/>
  <c r="CH17" i="24"/>
  <c r="CG17" i="24"/>
  <c r="CF17" i="24"/>
  <c r="CM16" i="24"/>
  <c r="CL16" i="24"/>
  <c r="CK16" i="24"/>
  <c r="CJ16" i="24"/>
  <c r="CI16" i="24"/>
  <c r="CH16" i="24"/>
  <c r="CG16" i="24"/>
  <c r="CF16" i="24"/>
  <c r="CM15" i="24"/>
  <c r="CL15" i="24"/>
  <c r="CK15" i="24"/>
  <c r="CJ15" i="24"/>
  <c r="CI15" i="24"/>
  <c r="CH15" i="24"/>
  <c r="CG15" i="24"/>
  <c r="CF15" i="24"/>
  <c r="CM14" i="24"/>
  <c r="CL14" i="24"/>
  <c r="CK14" i="24"/>
  <c r="CJ14" i="24"/>
  <c r="CI14" i="24"/>
  <c r="CH14" i="24"/>
  <c r="CG14" i="24"/>
  <c r="CF14" i="24"/>
  <c r="K25" i="23" l="1"/>
  <c r="L25" i="23"/>
  <c r="M25" i="23"/>
  <c r="N25" i="23"/>
  <c r="O25" i="23"/>
  <c r="P25" i="23"/>
  <c r="Q25" i="23"/>
  <c r="R25" i="23"/>
  <c r="K26" i="23"/>
  <c r="L26" i="23"/>
  <c r="M26" i="23"/>
  <c r="N26" i="23"/>
  <c r="O26" i="23"/>
  <c r="P26" i="23"/>
  <c r="Q26" i="23"/>
  <c r="R26" i="23"/>
  <c r="K27" i="23"/>
  <c r="L27" i="23"/>
  <c r="M27" i="23"/>
  <c r="N27" i="23"/>
  <c r="O27" i="23"/>
  <c r="P27" i="23"/>
  <c r="Q27" i="23"/>
  <c r="R27" i="23"/>
  <c r="K28" i="23"/>
  <c r="L28" i="23"/>
  <c r="M28" i="23"/>
  <c r="N28" i="23"/>
  <c r="O28" i="23"/>
  <c r="P28" i="23"/>
  <c r="Q28" i="23"/>
  <c r="R28" i="23"/>
  <c r="K29" i="23"/>
  <c r="L29" i="23"/>
  <c r="M29" i="23"/>
  <c r="N29" i="23"/>
  <c r="O29" i="23"/>
  <c r="P29" i="23"/>
  <c r="Q29" i="23"/>
  <c r="R29" i="23"/>
  <c r="K30" i="23"/>
  <c r="L30" i="23"/>
  <c r="M30" i="23"/>
  <c r="N30" i="23"/>
  <c r="O30" i="23"/>
  <c r="P30" i="23"/>
  <c r="Q30" i="23"/>
  <c r="R30" i="23"/>
  <c r="K31" i="23"/>
  <c r="L31" i="23"/>
  <c r="M31" i="23"/>
  <c r="N31" i="23"/>
  <c r="O31" i="23"/>
  <c r="P31" i="23"/>
  <c r="Q31" i="23"/>
  <c r="R31" i="23"/>
  <c r="K32" i="23"/>
  <c r="L32" i="23"/>
  <c r="M32" i="23"/>
  <c r="N32" i="23"/>
  <c r="O32" i="23"/>
  <c r="P32" i="23"/>
  <c r="Q32" i="23"/>
  <c r="R32" i="23"/>
  <c r="K33" i="23"/>
  <c r="L33" i="23"/>
  <c r="M33" i="23"/>
  <c r="N33" i="23"/>
  <c r="O33" i="23"/>
  <c r="P33" i="23"/>
  <c r="Q33" i="23"/>
  <c r="R33" i="23"/>
  <c r="K34" i="23"/>
  <c r="L34" i="23"/>
  <c r="M34" i="23"/>
  <c r="N34" i="23"/>
  <c r="O34" i="23"/>
  <c r="P34" i="23"/>
  <c r="Q34" i="23"/>
  <c r="R34" i="23"/>
  <c r="K35" i="23"/>
  <c r="L35" i="23"/>
  <c r="M35" i="23"/>
  <c r="N35" i="23"/>
  <c r="O35" i="23"/>
  <c r="P35" i="23"/>
  <c r="Q35" i="23"/>
  <c r="R35" i="23"/>
  <c r="K36" i="23"/>
  <c r="L36" i="23"/>
  <c r="M36" i="23"/>
  <c r="N36" i="23"/>
  <c r="O36" i="23"/>
  <c r="P36" i="23"/>
  <c r="Q36" i="23"/>
  <c r="R36" i="23"/>
  <c r="K37" i="23"/>
  <c r="L37" i="23"/>
  <c r="M37" i="23"/>
  <c r="N37" i="23"/>
  <c r="O37" i="23"/>
  <c r="P37" i="23"/>
  <c r="Q37" i="23"/>
  <c r="R37" i="23"/>
  <c r="K38" i="23"/>
  <c r="L38" i="23"/>
  <c r="M38" i="23"/>
  <c r="N38" i="23"/>
  <c r="O38" i="23"/>
  <c r="P38" i="23"/>
  <c r="Q38" i="23"/>
  <c r="R38" i="23"/>
  <c r="K39" i="23"/>
  <c r="L39" i="23"/>
  <c r="M39" i="23"/>
  <c r="N39" i="23"/>
  <c r="O39" i="23"/>
  <c r="P39" i="23"/>
  <c r="Q39" i="23"/>
  <c r="R39" i="23"/>
  <c r="K40" i="23"/>
  <c r="L40" i="23"/>
  <c r="M40" i="23"/>
  <c r="N40" i="23"/>
  <c r="O40" i="23"/>
  <c r="P40" i="23"/>
  <c r="Q40" i="23"/>
  <c r="R40" i="23"/>
  <c r="K41" i="23"/>
  <c r="L41" i="23"/>
  <c r="M41" i="23"/>
  <c r="N41" i="23"/>
  <c r="O41" i="23"/>
  <c r="P41" i="23"/>
  <c r="Q41" i="23"/>
  <c r="R41" i="23"/>
  <c r="K42" i="23"/>
  <c r="L42" i="23"/>
  <c r="M42" i="23"/>
  <c r="N42" i="23"/>
  <c r="O42" i="23"/>
  <c r="P42" i="23"/>
  <c r="Q42" i="23"/>
  <c r="R42" i="23"/>
  <c r="K43" i="23"/>
  <c r="L43" i="23"/>
  <c r="M43" i="23"/>
  <c r="N43" i="23"/>
  <c r="O43" i="23"/>
  <c r="P43" i="23"/>
  <c r="Q43" i="23"/>
  <c r="R43" i="23"/>
  <c r="K44" i="23"/>
  <c r="L44" i="23"/>
  <c r="M44" i="23"/>
  <c r="N44" i="23"/>
  <c r="O44" i="23"/>
  <c r="P44" i="23"/>
  <c r="Q44" i="23"/>
  <c r="R44" i="23"/>
  <c r="K45" i="23"/>
  <c r="L45" i="23"/>
  <c r="M45" i="23"/>
  <c r="N45" i="23"/>
  <c r="O45" i="23"/>
  <c r="P45" i="23"/>
  <c r="Q45" i="23"/>
  <c r="R45" i="23"/>
  <c r="K46" i="23"/>
  <c r="L46" i="23"/>
  <c r="M46" i="23"/>
  <c r="N46" i="23"/>
  <c r="O46" i="23"/>
  <c r="P46" i="23"/>
  <c r="Q46" i="23"/>
  <c r="R46" i="23"/>
  <c r="K47" i="23"/>
  <c r="L47" i="23"/>
  <c r="M47" i="23"/>
  <c r="N47" i="23"/>
  <c r="O47" i="23"/>
  <c r="P47" i="23"/>
  <c r="Q47" i="23"/>
  <c r="R47" i="23"/>
  <c r="K48" i="23"/>
  <c r="L48" i="23"/>
  <c r="M48" i="23"/>
  <c r="N48" i="23"/>
  <c r="O48" i="23"/>
  <c r="P48" i="23"/>
  <c r="Q48" i="23"/>
  <c r="R48" i="23"/>
  <c r="K49" i="23"/>
  <c r="L49" i="23"/>
  <c r="M49" i="23"/>
  <c r="N49" i="23"/>
  <c r="O49" i="23"/>
  <c r="P49" i="23"/>
  <c r="Q49" i="23"/>
  <c r="R49" i="23"/>
  <c r="K50" i="23"/>
  <c r="L50" i="23"/>
  <c r="M50" i="23"/>
  <c r="N50" i="23"/>
  <c r="O50" i="23"/>
  <c r="P50" i="23"/>
  <c r="Q50" i="23"/>
  <c r="R50" i="23"/>
  <c r="K51" i="23"/>
  <c r="L51" i="23"/>
  <c r="M51" i="23"/>
  <c r="N51" i="23"/>
  <c r="O51" i="23"/>
  <c r="P51" i="23"/>
  <c r="Q51" i="23"/>
  <c r="R51" i="23"/>
  <c r="K52" i="23"/>
  <c r="L52" i="23"/>
  <c r="M52" i="23"/>
  <c r="N52" i="23"/>
  <c r="O52" i="23"/>
  <c r="P52" i="23"/>
  <c r="Q52" i="23"/>
  <c r="R52" i="23"/>
  <c r="K53" i="23"/>
  <c r="L53" i="23"/>
  <c r="M53" i="23"/>
  <c r="N53" i="23"/>
  <c r="O53" i="23"/>
  <c r="P53" i="23"/>
  <c r="Q53" i="23"/>
  <c r="R53" i="23"/>
  <c r="K54" i="23"/>
  <c r="L54" i="23"/>
  <c r="M54" i="23"/>
  <c r="N54" i="23"/>
  <c r="O54" i="23"/>
  <c r="P54" i="23"/>
  <c r="Q54" i="23"/>
  <c r="R54" i="23"/>
  <c r="K55" i="23"/>
  <c r="L55" i="23"/>
  <c r="M55" i="23"/>
  <c r="N55" i="23"/>
  <c r="O55" i="23"/>
  <c r="P55" i="23"/>
  <c r="Q55" i="23"/>
  <c r="R55" i="23"/>
  <c r="K56" i="23"/>
  <c r="L56" i="23"/>
  <c r="M56" i="23"/>
  <c r="N56" i="23"/>
  <c r="O56" i="23"/>
  <c r="P56" i="23"/>
  <c r="Q56" i="23"/>
  <c r="R56" i="23"/>
  <c r="K57" i="23"/>
  <c r="L57" i="23"/>
  <c r="M57" i="23"/>
  <c r="N57" i="23"/>
  <c r="O57" i="23"/>
  <c r="P57" i="23"/>
  <c r="Q57" i="23"/>
  <c r="R57" i="23"/>
  <c r="K58" i="23"/>
  <c r="L58" i="23"/>
  <c r="M58" i="23"/>
  <c r="N58" i="23"/>
  <c r="O58" i="23"/>
  <c r="P58" i="23"/>
  <c r="Q58" i="23"/>
  <c r="R58" i="23"/>
  <c r="K59" i="23"/>
  <c r="L59" i="23"/>
  <c r="M59" i="23"/>
  <c r="N59" i="23"/>
  <c r="O59" i="23"/>
  <c r="P59" i="23"/>
  <c r="Q59" i="23"/>
  <c r="R59" i="23"/>
  <c r="K60" i="23"/>
  <c r="L60" i="23"/>
  <c r="M60" i="23"/>
  <c r="N60" i="23"/>
  <c r="O60" i="23"/>
  <c r="P60" i="23"/>
  <c r="Q60" i="23"/>
  <c r="R60" i="23"/>
  <c r="K61" i="23"/>
  <c r="L61" i="23"/>
  <c r="M61" i="23"/>
  <c r="N61" i="23"/>
  <c r="O61" i="23"/>
  <c r="P61" i="23"/>
  <c r="Q61" i="23"/>
  <c r="R61" i="23"/>
  <c r="K62" i="23"/>
  <c r="L62" i="23"/>
  <c r="M62" i="23"/>
  <c r="N62" i="23"/>
  <c r="O62" i="23"/>
  <c r="P62" i="23"/>
  <c r="Q62" i="23"/>
  <c r="R62" i="23"/>
  <c r="K63" i="23"/>
  <c r="L63" i="23"/>
  <c r="M63" i="23"/>
  <c r="N63" i="23"/>
  <c r="O63" i="23"/>
  <c r="P63" i="23"/>
  <c r="Q63" i="23"/>
  <c r="R63" i="23"/>
  <c r="L24" i="23"/>
  <c r="M24" i="23"/>
  <c r="N24" i="23"/>
  <c r="O24" i="23"/>
  <c r="P24" i="23"/>
  <c r="Q24" i="23"/>
  <c r="R24" i="23"/>
  <c r="K24" i="23"/>
  <c r="AI32" i="21" l="1"/>
  <c r="AJ32" i="21"/>
  <c r="AK32" i="21"/>
  <c r="AL32" i="21"/>
  <c r="AM32" i="21"/>
  <c r="AN32" i="21"/>
  <c r="AO32" i="21"/>
  <c r="AW32" i="21" s="1"/>
  <c r="AP32" i="21"/>
  <c r="AX32" i="21" s="1"/>
  <c r="AI33" i="21"/>
  <c r="AJ33" i="21"/>
  <c r="AK33" i="21"/>
  <c r="AL33" i="21"/>
  <c r="AM33" i="21"/>
  <c r="AN33" i="21"/>
  <c r="AO33" i="21"/>
  <c r="AW33" i="21" s="1"/>
  <c r="AP33" i="21"/>
  <c r="AX33" i="21" s="1"/>
  <c r="AI34" i="21"/>
  <c r="AJ34" i="21"/>
  <c r="AK34" i="21"/>
  <c r="AL34" i="21"/>
  <c r="AM34" i="21"/>
  <c r="AN34" i="21"/>
  <c r="AO34" i="21"/>
  <c r="AW34" i="21" s="1"/>
  <c r="AP34" i="21"/>
  <c r="AX34" i="21" s="1"/>
  <c r="AI35" i="21"/>
  <c r="AJ35" i="21"/>
  <c r="AK35" i="21"/>
  <c r="AL35" i="21"/>
  <c r="AM35" i="21"/>
  <c r="AN35" i="21"/>
  <c r="AO35" i="21"/>
  <c r="AW35" i="21" s="1"/>
  <c r="AP35" i="21"/>
  <c r="AX35" i="21" s="1"/>
  <c r="AI36" i="21"/>
  <c r="AJ36" i="21"/>
  <c r="AK36" i="21"/>
  <c r="AL36" i="21"/>
  <c r="AM36" i="21"/>
  <c r="AN36" i="21"/>
  <c r="AO36" i="21"/>
  <c r="AP36" i="21"/>
  <c r="AX36" i="21" s="1"/>
  <c r="AI37" i="21"/>
  <c r="AJ37" i="21"/>
  <c r="AK37" i="21"/>
  <c r="AL37" i="21"/>
  <c r="AM37" i="21"/>
  <c r="AN37" i="21"/>
  <c r="AO37" i="21"/>
  <c r="AW37" i="21" s="1"/>
  <c r="AP37" i="21"/>
  <c r="AX37" i="21" s="1"/>
  <c r="AI38" i="21"/>
  <c r="AJ38" i="21"/>
  <c r="AK38" i="21"/>
  <c r="AL38" i="21"/>
  <c r="AM38" i="21"/>
  <c r="AN38" i="21"/>
  <c r="AO38" i="21"/>
  <c r="AW38" i="21" s="1"/>
  <c r="AP38" i="21"/>
  <c r="AX38" i="21" s="1"/>
  <c r="AI39" i="21"/>
  <c r="AJ39" i="21"/>
  <c r="AK39" i="21"/>
  <c r="AL39" i="21"/>
  <c r="AM39" i="21"/>
  <c r="AN39" i="21"/>
  <c r="AO39" i="21"/>
  <c r="AW39" i="21" s="1"/>
  <c r="AP39" i="21"/>
  <c r="AX39" i="21" s="1"/>
  <c r="AI40" i="21"/>
  <c r="AJ40" i="21"/>
  <c r="AK40" i="21"/>
  <c r="AL40" i="21"/>
  <c r="AM40" i="21"/>
  <c r="AN40" i="21"/>
  <c r="AO40" i="21"/>
  <c r="AW40" i="21" s="1"/>
  <c r="AP40" i="21"/>
  <c r="AX40" i="21" s="1"/>
  <c r="AI41" i="21"/>
  <c r="AJ41" i="21"/>
  <c r="AK41" i="21"/>
  <c r="AL41" i="21"/>
  <c r="AM41" i="21"/>
  <c r="AN41" i="21"/>
  <c r="AO41" i="21"/>
  <c r="AW41" i="21" s="1"/>
  <c r="AP41" i="21"/>
  <c r="AX41" i="21" s="1"/>
  <c r="AI42" i="21"/>
  <c r="AJ42" i="21"/>
  <c r="AK42" i="21"/>
  <c r="AL42" i="21"/>
  <c r="AM42" i="21"/>
  <c r="AN42" i="21"/>
  <c r="AO42" i="21"/>
  <c r="AW42" i="21" s="1"/>
  <c r="AP42" i="21"/>
  <c r="AX42" i="21" s="1"/>
  <c r="AI43" i="21"/>
  <c r="AJ43" i="21"/>
  <c r="AK43" i="21"/>
  <c r="AL43" i="21"/>
  <c r="AM43" i="21"/>
  <c r="AN43" i="21"/>
  <c r="AO43" i="21"/>
  <c r="AW43" i="21" s="1"/>
  <c r="AP43" i="21"/>
  <c r="AX43" i="21" s="1"/>
  <c r="AI44" i="21"/>
  <c r="AJ44" i="21"/>
  <c r="AK44" i="21"/>
  <c r="AL44" i="21"/>
  <c r="AM44" i="21"/>
  <c r="AN44" i="21"/>
  <c r="AO44" i="21"/>
  <c r="AP44" i="21"/>
  <c r="AX44" i="21" s="1"/>
  <c r="AI45" i="21"/>
  <c r="AJ45" i="21"/>
  <c r="AK45" i="21"/>
  <c r="AL45" i="21"/>
  <c r="AM45" i="21"/>
  <c r="AN45" i="21"/>
  <c r="AO45" i="21"/>
  <c r="AW45" i="21" s="1"/>
  <c r="AP45" i="21"/>
  <c r="AX45" i="21" s="1"/>
  <c r="AI46" i="21"/>
  <c r="AJ46" i="21"/>
  <c r="AK46" i="21"/>
  <c r="AL46" i="21"/>
  <c r="AM46" i="21"/>
  <c r="AN46" i="21"/>
  <c r="AO46" i="21"/>
  <c r="AW46" i="21" s="1"/>
  <c r="AP46" i="21"/>
  <c r="AX46" i="21" s="1"/>
  <c r="AI47" i="21"/>
  <c r="AJ47" i="21"/>
  <c r="AK47" i="21"/>
  <c r="AL47" i="21"/>
  <c r="AM47" i="21"/>
  <c r="AN47" i="21"/>
  <c r="AO47" i="21"/>
  <c r="AW47" i="21" s="1"/>
  <c r="AP47" i="21"/>
  <c r="AX47" i="21" s="1"/>
  <c r="AI48" i="21"/>
  <c r="AJ48" i="21"/>
  <c r="AK48" i="21"/>
  <c r="AL48" i="21"/>
  <c r="AM48" i="21"/>
  <c r="AN48" i="21"/>
  <c r="AO48" i="21"/>
  <c r="AW48" i="21" s="1"/>
  <c r="AP48" i="21"/>
  <c r="AX48" i="21" s="1"/>
  <c r="AI49" i="21"/>
  <c r="AJ49" i="21"/>
  <c r="AK49" i="21"/>
  <c r="AL49" i="21"/>
  <c r="AM49" i="21"/>
  <c r="AN49" i="21"/>
  <c r="AO49" i="21"/>
  <c r="AW49" i="21" s="1"/>
  <c r="AP49" i="21"/>
  <c r="AX49" i="21" s="1"/>
  <c r="AI50" i="21"/>
  <c r="AJ50" i="21"/>
  <c r="AK50" i="21"/>
  <c r="AL50" i="21"/>
  <c r="AM50" i="21"/>
  <c r="AN50" i="21"/>
  <c r="AO50" i="21"/>
  <c r="AW50" i="21" s="1"/>
  <c r="AP50" i="21"/>
  <c r="AX50" i="21" s="1"/>
  <c r="AI51" i="21"/>
  <c r="AJ51" i="21"/>
  <c r="AK51" i="21"/>
  <c r="AL51" i="21"/>
  <c r="AM51" i="21"/>
  <c r="AN51" i="21"/>
  <c r="AO51" i="21"/>
  <c r="AW51" i="21" s="1"/>
  <c r="AP51" i="21"/>
  <c r="AX51" i="21" s="1"/>
  <c r="AI52" i="21"/>
  <c r="AJ52" i="21"/>
  <c r="AK52" i="21"/>
  <c r="AL52" i="21"/>
  <c r="AM52" i="21"/>
  <c r="AN52" i="21"/>
  <c r="AO52" i="21"/>
  <c r="AW52" i="21" s="1"/>
  <c r="AP52" i="21"/>
  <c r="AX52" i="21" s="1"/>
  <c r="AI53" i="21"/>
  <c r="AJ53" i="21"/>
  <c r="AK53" i="21"/>
  <c r="AL53" i="21"/>
  <c r="AM53" i="21"/>
  <c r="AN53" i="21"/>
  <c r="AO53" i="21"/>
  <c r="AW53" i="21" s="1"/>
  <c r="AP53" i="21"/>
  <c r="AX53" i="21" s="1"/>
  <c r="AI54" i="21"/>
  <c r="AJ54" i="21"/>
  <c r="AK54" i="21"/>
  <c r="AL54" i="21"/>
  <c r="AM54" i="21"/>
  <c r="AN54" i="21"/>
  <c r="AO54" i="21"/>
  <c r="AW54" i="21" s="1"/>
  <c r="AP54" i="21"/>
  <c r="AX54" i="21" s="1"/>
  <c r="AI55" i="21"/>
  <c r="AJ55" i="21"/>
  <c r="AK55" i="21"/>
  <c r="AL55" i="21"/>
  <c r="AM55" i="21"/>
  <c r="AN55" i="21"/>
  <c r="AO55" i="21"/>
  <c r="AW55" i="21" s="1"/>
  <c r="AP55" i="21"/>
  <c r="AX55" i="21" s="1"/>
  <c r="AI56" i="21"/>
  <c r="AJ56" i="21"/>
  <c r="AK56" i="21"/>
  <c r="AL56" i="21"/>
  <c r="AM56" i="21"/>
  <c r="AN56" i="21"/>
  <c r="AO56" i="21"/>
  <c r="AW56" i="21" s="1"/>
  <c r="AP56" i="21"/>
  <c r="AX56" i="21" s="1"/>
  <c r="AI57" i="21"/>
  <c r="AJ57" i="21"/>
  <c r="AK57" i="21"/>
  <c r="AL57" i="21"/>
  <c r="AM57" i="21"/>
  <c r="AN57" i="21"/>
  <c r="AO57" i="21"/>
  <c r="AW57" i="21" s="1"/>
  <c r="AP57" i="21"/>
  <c r="AX57" i="21" s="1"/>
  <c r="AI58" i="21"/>
  <c r="AJ58" i="21"/>
  <c r="AK58" i="21"/>
  <c r="AL58" i="21"/>
  <c r="AM58" i="21"/>
  <c r="AN58" i="21"/>
  <c r="AO58" i="21"/>
  <c r="AW58" i="21" s="1"/>
  <c r="AP58" i="21"/>
  <c r="AX58" i="21" s="1"/>
  <c r="AI59" i="21"/>
  <c r="AJ59" i="21"/>
  <c r="AK59" i="21"/>
  <c r="AL59" i="21"/>
  <c r="AM59" i="21"/>
  <c r="AN59" i="21"/>
  <c r="AO59" i="21"/>
  <c r="AP59" i="21"/>
  <c r="AX59" i="21" s="1"/>
  <c r="AI60" i="21"/>
  <c r="AJ60" i="21"/>
  <c r="AK60" i="21"/>
  <c r="AL60" i="21"/>
  <c r="AM60" i="21"/>
  <c r="AN60" i="21"/>
  <c r="AO60" i="21"/>
  <c r="AW60" i="21" s="1"/>
  <c r="AP60" i="21"/>
  <c r="AX60" i="21" s="1"/>
  <c r="AI61" i="21"/>
  <c r="AJ61" i="21"/>
  <c r="AK61" i="21"/>
  <c r="AL61" i="21"/>
  <c r="AM61" i="21"/>
  <c r="AN61" i="21"/>
  <c r="AO61" i="21"/>
  <c r="AW61" i="21" s="1"/>
  <c r="AP61" i="21"/>
  <c r="AX61" i="21" s="1"/>
  <c r="AI62" i="21"/>
  <c r="AJ62" i="21"/>
  <c r="AK62" i="21"/>
  <c r="AL62" i="21"/>
  <c r="AM62" i="21"/>
  <c r="AN62" i="21"/>
  <c r="AO62" i="21"/>
  <c r="AW62" i="21" s="1"/>
  <c r="AP62" i="21"/>
  <c r="AX62" i="21" s="1"/>
  <c r="AI63" i="21"/>
  <c r="AJ63" i="21"/>
  <c r="AK63" i="21"/>
  <c r="AL63" i="21"/>
  <c r="AM63" i="21"/>
  <c r="AN63" i="21"/>
  <c r="AO63" i="21"/>
  <c r="AW63" i="21" s="1"/>
  <c r="AP63" i="21"/>
  <c r="AX63" i="21" s="1"/>
  <c r="AI64" i="21"/>
  <c r="AJ64" i="21"/>
  <c r="AK64" i="21"/>
  <c r="AL64" i="21"/>
  <c r="AM64" i="21"/>
  <c r="AN64" i="21"/>
  <c r="AO64" i="21"/>
  <c r="AW64" i="21" s="1"/>
  <c r="AP64" i="21"/>
  <c r="AX64" i="21" s="1"/>
  <c r="AI65" i="21"/>
  <c r="AJ65" i="21"/>
  <c r="AK65" i="21"/>
  <c r="AL65" i="21"/>
  <c r="AM65" i="21"/>
  <c r="AN65" i="21"/>
  <c r="AO65" i="21"/>
  <c r="AW65" i="21" s="1"/>
  <c r="AP65" i="21"/>
  <c r="AX65" i="21" s="1"/>
  <c r="AI66" i="21"/>
  <c r="AJ66" i="21"/>
  <c r="AK66" i="21"/>
  <c r="AL66" i="21"/>
  <c r="AM66" i="21"/>
  <c r="AN66" i="21"/>
  <c r="AO66" i="21"/>
  <c r="AW66" i="21" s="1"/>
  <c r="AP66" i="21"/>
  <c r="AX66" i="21" s="1"/>
  <c r="AI67" i="21"/>
  <c r="AJ67" i="21"/>
  <c r="AK67" i="21"/>
  <c r="AL67" i="21"/>
  <c r="AM67" i="21"/>
  <c r="AN67" i="21"/>
  <c r="AO67" i="21"/>
  <c r="AW67" i="21" s="1"/>
  <c r="AP67" i="21"/>
  <c r="AX67" i="21" s="1"/>
  <c r="AI68" i="21"/>
  <c r="AJ68" i="21"/>
  <c r="AK68" i="21"/>
  <c r="AL68" i="21"/>
  <c r="AM68" i="21"/>
  <c r="AN68" i="21"/>
  <c r="AO68" i="21"/>
  <c r="AP68" i="21"/>
  <c r="AX68" i="21" s="1"/>
  <c r="AI69" i="21"/>
  <c r="AJ69" i="21"/>
  <c r="AK69" i="21"/>
  <c r="AL69" i="21"/>
  <c r="AM69" i="21"/>
  <c r="AN69" i="21"/>
  <c r="AO69" i="21"/>
  <c r="AW69" i="21" s="1"/>
  <c r="AP69" i="21"/>
  <c r="AX69" i="21" s="1"/>
  <c r="AI70" i="21"/>
  <c r="AJ70" i="21"/>
  <c r="AK70" i="21"/>
  <c r="AL70" i="21"/>
  <c r="AM70" i="21"/>
  <c r="AN70" i="21"/>
  <c r="AO70" i="21"/>
  <c r="AW70" i="21" s="1"/>
  <c r="AP70" i="21"/>
  <c r="AX70" i="21" s="1"/>
  <c r="AP31" i="21"/>
  <c r="AO31" i="21"/>
  <c r="AN31" i="21"/>
  <c r="AV31" i="21" s="1"/>
  <c r="AM31" i="21"/>
  <c r="AU31" i="21" s="1"/>
  <c r="AL31" i="21"/>
  <c r="AK31" i="21"/>
  <c r="AS31" i="21" s="1"/>
  <c r="AJ31" i="21"/>
  <c r="AR31" i="21" s="1"/>
  <c r="AI31" i="21"/>
  <c r="AQ31" i="21" s="1"/>
  <c r="S32" i="21"/>
  <c r="T32" i="21"/>
  <c r="U32" i="21"/>
  <c r="V32" i="21"/>
  <c r="AD32" i="21" s="1"/>
  <c r="W32" i="21"/>
  <c r="X32" i="21"/>
  <c r="AF32" i="21" s="1"/>
  <c r="Y32" i="21"/>
  <c r="AG32" i="21" s="1"/>
  <c r="Z32" i="21"/>
  <c r="AH32" i="21" s="1"/>
  <c r="S33" i="21"/>
  <c r="T33" i="21"/>
  <c r="U33" i="21"/>
  <c r="AC33" i="21" s="1"/>
  <c r="V33" i="21"/>
  <c r="AD33" i="21" s="1"/>
  <c r="W33" i="21"/>
  <c r="X33" i="21"/>
  <c r="AF33" i="21" s="1"/>
  <c r="Y33" i="21"/>
  <c r="AG33" i="21" s="1"/>
  <c r="Z33" i="21"/>
  <c r="AH33" i="21" s="1"/>
  <c r="S34" i="21"/>
  <c r="T34" i="21"/>
  <c r="U34" i="21"/>
  <c r="V34" i="21"/>
  <c r="AD34" i="21" s="1"/>
  <c r="W34" i="21"/>
  <c r="X34" i="21"/>
  <c r="Y34" i="21"/>
  <c r="AG34" i="21" s="1"/>
  <c r="Z34" i="21"/>
  <c r="AH34" i="21" s="1"/>
  <c r="S35" i="21"/>
  <c r="T35" i="21"/>
  <c r="AB35" i="21" s="1"/>
  <c r="U35" i="21"/>
  <c r="AC35" i="21" s="1"/>
  <c r="V35" i="21"/>
  <c r="AD35" i="21" s="1"/>
  <c r="W35" i="21"/>
  <c r="X35" i="21"/>
  <c r="AF35" i="21" s="1"/>
  <c r="Y35" i="21"/>
  <c r="AG35" i="21" s="1"/>
  <c r="Z35" i="21"/>
  <c r="AH35" i="21" s="1"/>
  <c r="S36" i="21"/>
  <c r="T36" i="21"/>
  <c r="AB36" i="21" s="1"/>
  <c r="U36" i="21"/>
  <c r="AC36" i="21" s="1"/>
  <c r="V36" i="21"/>
  <c r="AD36" i="21" s="1"/>
  <c r="W36" i="21"/>
  <c r="AE36" i="21" s="1"/>
  <c r="X36" i="21"/>
  <c r="AF36" i="21" s="1"/>
  <c r="Y36" i="21"/>
  <c r="AG36" i="21" s="1"/>
  <c r="Z36" i="21"/>
  <c r="AH36" i="21" s="1"/>
  <c r="S37" i="21"/>
  <c r="T37" i="21"/>
  <c r="U37" i="21"/>
  <c r="V37" i="21"/>
  <c r="AD37" i="21" s="1"/>
  <c r="W37" i="21"/>
  <c r="AE37" i="21" s="1"/>
  <c r="X37" i="21"/>
  <c r="AF37" i="21" s="1"/>
  <c r="Y37" i="21"/>
  <c r="AG37" i="21" s="1"/>
  <c r="Z37" i="21"/>
  <c r="AH37" i="21" s="1"/>
  <c r="S38" i="21"/>
  <c r="T38" i="21"/>
  <c r="AB38" i="21" s="1"/>
  <c r="U38" i="21"/>
  <c r="AC38" i="21" s="1"/>
  <c r="V38" i="21"/>
  <c r="AD38" i="21" s="1"/>
  <c r="W38" i="21"/>
  <c r="X38" i="21"/>
  <c r="AF38" i="21" s="1"/>
  <c r="Y38" i="21"/>
  <c r="AG38" i="21" s="1"/>
  <c r="Z38" i="21"/>
  <c r="AH38" i="21" s="1"/>
  <c r="S39" i="21"/>
  <c r="AA39" i="21" s="1"/>
  <c r="T39" i="21"/>
  <c r="U39" i="21"/>
  <c r="AC39" i="21" s="1"/>
  <c r="V39" i="21"/>
  <c r="AD39" i="21" s="1"/>
  <c r="W39" i="21"/>
  <c r="AE39" i="21" s="1"/>
  <c r="X39" i="21"/>
  <c r="AF39" i="21" s="1"/>
  <c r="Y39" i="21"/>
  <c r="AG39" i="21" s="1"/>
  <c r="Z39" i="21"/>
  <c r="AH39" i="21" s="1"/>
  <c r="S40" i="21"/>
  <c r="T40" i="21"/>
  <c r="AB40" i="21" s="1"/>
  <c r="U40" i="21"/>
  <c r="AC40" i="21" s="1"/>
  <c r="V40" i="21"/>
  <c r="AD40" i="21" s="1"/>
  <c r="W40" i="21"/>
  <c r="AE40" i="21" s="1"/>
  <c r="X40" i="21"/>
  <c r="AF40" i="21" s="1"/>
  <c r="Y40" i="21"/>
  <c r="AG40" i="21" s="1"/>
  <c r="Z40" i="21"/>
  <c r="AH40" i="21" s="1"/>
  <c r="S41" i="21"/>
  <c r="T41" i="21"/>
  <c r="AB41" i="21" s="1"/>
  <c r="U41" i="21"/>
  <c r="V41" i="21"/>
  <c r="W41" i="21"/>
  <c r="AE41" i="21" s="1"/>
  <c r="X41" i="21"/>
  <c r="AF41" i="21" s="1"/>
  <c r="Y41" i="21"/>
  <c r="AG41" i="21" s="1"/>
  <c r="Z41" i="21"/>
  <c r="AH41" i="21" s="1"/>
  <c r="S42" i="21"/>
  <c r="T42" i="21"/>
  <c r="U42" i="21"/>
  <c r="V42" i="21"/>
  <c r="W42" i="21"/>
  <c r="X42" i="21"/>
  <c r="Y42" i="21"/>
  <c r="AG42" i="21" s="1"/>
  <c r="Z42" i="21"/>
  <c r="AH42" i="21" s="1"/>
  <c r="S43" i="21"/>
  <c r="T43" i="21"/>
  <c r="AB43" i="21" s="1"/>
  <c r="U43" i="21"/>
  <c r="AC43" i="21" s="1"/>
  <c r="V43" i="21"/>
  <c r="AD43" i="21" s="1"/>
  <c r="W43" i="21"/>
  <c r="X43" i="21"/>
  <c r="AF43" i="21" s="1"/>
  <c r="Y43" i="21"/>
  <c r="AG43" i="21" s="1"/>
  <c r="Z43" i="21"/>
  <c r="AH43" i="21" s="1"/>
  <c r="S44" i="21"/>
  <c r="T44" i="21"/>
  <c r="U44" i="21"/>
  <c r="V44" i="21"/>
  <c r="W44" i="21"/>
  <c r="AE44" i="21" s="1"/>
  <c r="X44" i="21"/>
  <c r="AF44" i="21" s="1"/>
  <c r="Y44" i="21"/>
  <c r="AG44" i="21" s="1"/>
  <c r="Z44" i="21"/>
  <c r="AH44" i="21" s="1"/>
  <c r="S45" i="21"/>
  <c r="T45" i="21"/>
  <c r="AB45" i="21" s="1"/>
  <c r="U45" i="21"/>
  <c r="AC45" i="21" s="1"/>
  <c r="V45" i="21"/>
  <c r="AD45" i="21" s="1"/>
  <c r="W45" i="21"/>
  <c r="AE45" i="21" s="1"/>
  <c r="X45" i="21"/>
  <c r="AF45" i="21" s="1"/>
  <c r="Y45" i="21"/>
  <c r="AG45" i="21" s="1"/>
  <c r="Z45" i="21"/>
  <c r="AH45" i="21" s="1"/>
  <c r="S46" i="21"/>
  <c r="T46" i="21"/>
  <c r="U46" i="21"/>
  <c r="V46" i="21"/>
  <c r="AD46" i="21" s="1"/>
  <c r="W46" i="21"/>
  <c r="X46" i="21"/>
  <c r="Y46" i="21"/>
  <c r="AG46" i="21" s="1"/>
  <c r="Z46" i="21"/>
  <c r="AH46" i="21" s="1"/>
  <c r="S47" i="21"/>
  <c r="AA47" i="21" s="1"/>
  <c r="T47" i="21"/>
  <c r="U47" i="21"/>
  <c r="AC47" i="21" s="1"/>
  <c r="V47" i="21"/>
  <c r="AD47" i="21" s="1"/>
  <c r="W47" i="21"/>
  <c r="AE47" i="21" s="1"/>
  <c r="X47" i="21"/>
  <c r="AF47" i="21" s="1"/>
  <c r="Y47" i="21"/>
  <c r="AG47" i="21" s="1"/>
  <c r="Z47" i="21"/>
  <c r="AH47" i="21" s="1"/>
  <c r="S48" i="21"/>
  <c r="T48" i="21"/>
  <c r="U48" i="21"/>
  <c r="AC48" i="21" s="1"/>
  <c r="V48" i="21"/>
  <c r="AD48" i="21" s="1"/>
  <c r="W48" i="21"/>
  <c r="AE48" i="21" s="1"/>
  <c r="X48" i="21"/>
  <c r="AF48" i="21" s="1"/>
  <c r="Y48" i="21"/>
  <c r="AG48" i="21" s="1"/>
  <c r="Z48" i="21"/>
  <c r="AH48" i="21" s="1"/>
  <c r="S49" i="21"/>
  <c r="T49" i="21"/>
  <c r="AB49" i="21" s="1"/>
  <c r="U49" i="21"/>
  <c r="V49" i="21"/>
  <c r="AD49" i="21" s="1"/>
  <c r="W49" i="21"/>
  <c r="X49" i="21"/>
  <c r="AF49" i="21" s="1"/>
  <c r="Y49" i="21"/>
  <c r="AG49" i="21" s="1"/>
  <c r="Z49" i="21"/>
  <c r="AH49" i="21" s="1"/>
  <c r="S50" i="21"/>
  <c r="T50" i="21"/>
  <c r="AB50" i="21" s="1"/>
  <c r="U50" i="21"/>
  <c r="AC50" i="21" s="1"/>
  <c r="V50" i="21"/>
  <c r="AD50" i="21" s="1"/>
  <c r="W50" i="21"/>
  <c r="AE50" i="21" s="1"/>
  <c r="X50" i="21"/>
  <c r="AF50" i="21" s="1"/>
  <c r="Y50" i="21"/>
  <c r="AG50" i="21" s="1"/>
  <c r="Z50" i="21"/>
  <c r="AH50" i="21" s="1"/>
  <c r="S51" i="21"/>
  <c r="T51" i="21"/>
  <c r="U51" i="21"/>
  <c r="V51" i="21"/>
  <c r="W51" i="21"/>
  <c r="AE51" i="21" s="1"/>
  <c r="X51" i="21"/>
  <c r="AF51" i="21" s="1"/>
  <c r="Y51" i="21"/>
  <c r="AG51" i="21" s="1"/>
  <c r="Z51" i="21"/>
  <c r="AH51" i="21" s="1"/>
  <c r="S52" i="21"/>
  <c r="T52" i="21"/>
  <c r="U52" i="21"/>
  <c r="V52" i="21"/>
  <c r="AD52" i="21" s="1"/>
  <c r="W52" i="21"/>
  <c r="AE52" i="21" s="1"/>
  <c r="X52" i="21"/>
  <c r="AF52" i="21" s="1"/>
  <c r="Y52" i="21"/>
  <c r="AG52" i="21" s="1"/>
  <c r="Z52" i="21"/>
  <c r="AH52" i="21" s="1"/>
  <c r="S53" i="21"/>
  <c r="T53" i="21"/>
  <c r="U53" i="21"/>
  <c r="V53" i="21"/>
  <c r="AD53" i="21" s="1"/>
  <c r="W53" i="21"/>
  <c r="X53" i="21"/>
  <c r="Y53" i="21"/>
  <c r="AG53" i="21" s="1"/>
  <c r="Z53" i="21"/>
  <c r="AH53" i="21" s="1"/>
  <c r="S54" i="21"/>
  <c r="AA54" i="21" s="1"/>
  <c r="T54" i="21"/>
  <c r="AB54" i="21" s="1"/>
  <c r="U54" i="21"/>
  <c r="AC54" i="21" s="1"/>
  <c r="V54" i="21"/>
  <c r="AD54" i="21" s="1"/>
  <c r="W54" i="21"/>
  <c r="AE54" i="21" s="1"/>
  <c r="X54" i="21"/>
  <c r="AF54" i="21" s="1"/>
  <c r="Y54" i="21"/>
  <c r="AG54" i="21" s="1"/>
  <c r="Z54" i="21"/>
  <c r="AH54" i="21" s="1"/>
  <c r="S55" i="21"/>
  <c r="T55" i="21"/>
  <c r="U55" i="21"/>
  <c r="AC55" i="21" s="1"/>
  <c r="V55" i="21"/>
  <c r="AD55" i="21" s="1"/>
  <c r="W55" i="21"/>
  <c r="AE55" i="21" s="1"/>
  <c r="X55" i="21"/>
  <c r="AF55" i="21" s="1"/>
  <c r="Y55" i="21"/>
  <c r="AG55" i="21" s="1"/>
  <c r="Z55" i="21"/>
  <c r="AH55" i="21" s="1"/>
  <c r="S56" i="21"/>
  <c r="T56" i="21"/>
  <c r="U56" i="21"/>
  <c r="AC56" i="21" s="1"/>
  <c r="V56" i="21"/>
  <c r="AD56" i="21" s="1"/>
  <c r="W56" i="21"/>
  <c r="X56" i="21"/>
  <c r="AF56" i="21" s="1"/>
  <c r="Y56" i="21"/>
  <c r="AG56" i="21" s="1"/>
  <c r="Z56" i="21"/>
  <c r="AH56" i="21" s="1"/>
  <c r="S57" i="21"/>
  <c r="T57" i="21"/>
  <c r="U57" i="21"/>
  <c r="V57" i="21"/>
  <c r="W57" i="21"/>
  <c r="AE57" i="21" s="1"/>
  <c r="X57" i="21"/>
  <c r="AF57" i="21" s="1"/>
  <c r="Y57" i="21"/>
  <c r="AG57" i="21" s="1"/>
  <c r="Z57" i="21"/>
  <c r="AH57" i="21" s="1"/>
  <c r="S58" i="21"/>
  <c r="AA58" i="21" s="1"/>
  <c r="T58" i="21"/>
  <c r="AB58" i="21" s="1"/>
  <c r="U58" i="21"/>
  <c r="AC58" i="21" s="1"/>
  <c r="V58" i="21"/>
  <c r="AD58" i="21" s="1"/>
  <c r="W58" i="21"/>
  <c r="AE58" i="21" s="1"/>
  <c r="X58" i="21"/>
  <c r="AF58" i="21" s="1"/>
  <c r="Y58" i="21"/>
  <c r="AG58" i="21" s="1"/>
  <c r="Z58" i="21"/>
  <c r="AH58" i="21" s="1"/>
  <c r="S59" i="21"/>
  <c r="T59" i="21"/>
  <c r="U59" i="21"/>
  <c r="AC59" i="21" s="1"/>
  <c r="V59" i="21"/>
  <c r="AD59" i="21" s="1"/>
  <c r="W59" i="21"/>
  <c r="AE59" i="21" s="1"/>
  <c r="X59" i="21"/>
  <c r="AF59" i="21" s="1"/>
  <c r="Y59" i="21"/>
  <c r="AG59" i="21" s="1"/>
  <c r="Z59" i="21"/>
  <c r="AH59" i="21" s="1"/>
  <c r="S60" i="21"/>
  <c r="T60" i="21"/>
  <c r="AB60" i="21" s="1"/>
  <c r="U60" i="21"/>
  <c r="AC60" i="21" s="1"/>
  <c r="V60" i="21"/>
  <c r="AD60" i="21" s="1"/>
  <c r="W60" i="21"/>
  <c r="AE60" i="21" s="1"/>
  <c r="X60" i="21"/>
  <c r="AF60" i="21" s="1"/>
  <c r="Y60" i="21"/>
  <c r="AG60" i="21" s="1"/>
  <c r="Z60" i="21"/>
  <c r="AH60" i="21" s="1"/>
  <c r="S61" i="21"/>
  <c r="T61" i="21"/>
  <c r="U61" i="21"/>
  <c r="AC61" i="21" s="1"/>
  <c r="V61" i="21"/>
  <c r="AD61" i="21" s="1"/>
  <c r="W61" i="21"/>
  <c r="AE61" i="21" s="1"/>
  <c r="X61" i="21"/>
  <c r="AF61" i="21" s="1"/>
  <c r="Y61" i="21"/>
  <c r="AG61" i="21" s="1"/>
  <c r="Z61" i="21"/>
  <c r="AH61" i="21" s="1"/>
  <c r="S62" i="21"/>
  <c r="T62" i="21"/>
  <c r="U62" i="21"/>
  <c r="AC62" i="21" s="1"/>
  <c r="V62" i="21"/>
  <c r="AD62" i="21" s="1"/>
  <c r="W62" i="21"/>
  <c r="X62" i="21"/>
  <c r="AF62" i="21" s="1"/>
  <c r="Y62" i="21"/>
  <c r="AG62" i="21" s="1"/>
  <c r="Z62" i="21"/>
  <c r="AH62" i="21" s="1"/>
  <c r="S63" i="21"/>
  <c r="T63" i="21"/>
  <c r="AB63" i="21" s="1"/>
  <c r="U63" i="21"/>
  <c r="V63" i="21"/>
  <c r="W63" i="21"/>
  <c r="AE63" i="21" s="1"/>
  <c r="X63" i="21"/>
  <c r="AF63" i="21" s="1"/>
  <c r="Y63" i="21"/>
  <c r="AG63" i="21" s="1"/>
  <c r="Z63" i="21"/>
  <c r="AH63" i="21" s="1"/>
  <c r="S64" i="21"/>
  <c r="AA64" i="21" s="1"/>
  <c r="T64" i="21"/>
  <c r="AB64" i="21" s="1"/>
  <c r="U64" i="21"/>
  <c r="AC64" i="21" s="1"/>
  <c r="V64" i="21"/>
  <c r="AD64" i="21" s="1"/>
  <c r="W64" i="21"/>
  <c r="AE64" i="21" s="1"/>
  <c r="X64" i="21"/>
  <c r="AF64" i="21" s="1"/>
  <c r="Y64" i="21"/>
  <c r="AG64" i="21" s="1"/>
  <c r="Z64" i="21"/>
  <c r="AH64" i="21" s="1"/>
  <c r="S65" i="21"/>
  <c r="T65" i="21"/>
  <c r="AB65" i="21" s="1"/>
  <c r="U65" i="21"/>
  <c r="AC65" i="21" s="1"/>
  <c r="V65" i="21"/>
  <c r="AD65" i="21" s="1"/>
  <c r="W65" i="21"/>
  <c r="AE65" i="21" s="1"/>
  <c r="X65" i="21"/>
  <c r="AF65" i="21" s="1"/>
  <c r="Y65" i="21"/>
  <c r="AG65" i="21" s="1"/>
  <c r="Z65" i="21"/>
  <c r="AH65" i="21" s="1"/>
  <c r="S66" i="21"/>
  <c r="AA66" i="21" s="1"/>
  <c r="T66" i="21"/>
  <c r="AB66" i="21" s="1"/>
  <c r="U66" i="21"/>
  <c r="AC66" i="21" s="1"/>
  <c r="V66" i="21"/>
  <c r="AD66" i="21" s="1"/>
  <c r="W66" i="21"/>
  <c r="X66" i="21"/>
  <c r="Y66" i="21"/>
  <c r="AG66" i="21" s="1"/>
  <c r="Z66" i="21"/>
  <c r="AH66" i="21" s="1"/>
  <c r="S67" i="21"/>
  <c r="T67" i="21"/>
  <c r="AB67" i="21" s="1"/>
  <c r="U67" i="21"/>
  <c r="V67" i="21"/>
  <c r="W67" i="21"/>
  <c r="AE67" i="21" s="1"/>
  <c r="X67" i="21"/>
  <c r="AF67" i="21" s="1"/>
  <c r="Y67" i="21"/>
  <c r="AG67" i="21" s="1"/>
  <c r="Z67" i="21"/>
  <c r="AH67" i="21" s="1"/>
  <c r="S68" i="21"/>
  <c r="T68" i="21"/>
  <c r="U68" i="21"/>
  <c r="V68" i="21"/>
  <c r="AD68" i="21" s="1"/>
  <c r="W68" i="21"/>
  <c r="AE68" i="21" s="1"/>
  <c r="X68" i="21"/>
  <c r="AF68" i="21" s="1"/>
  <c r="Y68" i="21"/>
  <c r="AG68" i="21" s="1"/>
  <c r="Z68" i="21"/>
  <c r="AH68" i="21" s="1"/>
  <c r="S69" i="21"/>
  <c r="T69" i="21"/>
  <c r="U69" i="21"/>
  <c r="AC69" i="21" s="1"/>
  <c r="V69" i="21"/>
  <c r="W69" i="21"/>
  <c r="AE69" i="21" s="1"/>
  <c r="X69" i="21"/>
  <c r="AF69" i="21" s="1"/>
  <c r="Y69" i="21"/>
  <c r="AG69" i="21" s="1"/>
  <c r="Z69" i="21"/>
  <c r="AH69" i="21" s="1"/>
  <c r="S70" i="21"/>
  <c r="T70" i="21"/>
  <c r="U70" i="21"/>
  <c r="AC70" i="21" s="1"/>
  <c r="V70" i="21"/>
  <c r="AD70" i="21" s="1"/>
  <c r="W70" i="21"/>
  <c r="X70" i="21"/>
  <c r="AF70" i="21" s="1"/>
  <c r="Y70" i="21"/>
  <c r="AG70" i="21" s="1"/>
  <c r="Z70" i="21"/>
  <c r="AH70" i="21" s="1"/>
  <c r="Z31" i="21"/>
  <c r="AH31" i="21" s="1"/>
  <c r="Y31" i="21"/>
  <c r="X31" i="21"/>
  <c r="W31" i="21"/>
  <c r="AE31" i="21" s="1"/>
  <c r="V31" i="21"/>
  <c r="AD31" i="21" s="1"/>
  <c r="U31" i="21"/>
  <c r="AC31" i="21" s="1"/>
  <c r="T31" i="21"/>
  <c r="AB31" i="21" s="1"/>
  <c r="S31" i="21"/>
  <c r="AA31" i="21" s="1"/>
  <c r="S20" i="19"/>
  <c r="Z20" i="19" s="1"/>
  <c r="AH20" i="19" s="1"/>
  <c r="S21" i="19"/>
  <c r="U21" i="19" s="1"/>
  <c r="AC21" i="19" s="1"/>
  <c r="S22" i="19"/>
  <c r="U22" i="19" s="1"/>
  <c r="AC22" i="19" s="1"/>
  <c r="S23" i="19"/>
  <c r="S24" i="19"/>
  <c r="U24" i="19" s="1"/>
  <c r="S25" i="19"/>
  <c r="U25" i="19" s="1"/>
  <c r="AC25" i="19" s="1"/>
  <c r="S26" i="19"/>
  <c r="T26" i="19" s="1"/>
  <c r="AB26" i="19" s="1"/>
  <c r="S27" i="19"/>
  <c r="S28" i="19"/>
  <c r="U28" i="19" s="1"/>
  <c r="AC28" i="19" s="1"/>
  <c r="S29" i="19"/>
  <c r="U29" i="19" s="1"/>
  <c r="AC29" i="19" s="1"/>
  <c r="S30" i="19"/>
  <c r="T30" i="19" s="1"/>
  <c r="AB30" i="19" s="1"/>
  <c r="S31" i="19"/>
  <c r="S32" i="19"/>
  <c r="U32" i="19" s="1"/>
  <c r="S33" i="19"/>
  <c r="U33" i="19" s="1"/>
  <c r="AC33" i="19" s="1"/>
  <c r="S34" i="19"/>
  <c r="T34" i="19" s="1"/>
  <c r="AB34" i="19" s="1"/>
  <c r="S35" i="19"/>
  <c r="S36" i="19"/>
  <c r="U36" i="19" s="1"/>
  <c r="AC36" i="19" s="1"/>
  <c r="S37" i="19"/>
  <c r="U37" i="19" s="1"/>
  <c r="AC37" i="19" s="1"/>
  <c r="S38" i="19"/>
  <c r="T38" i="19" s="1"/>
  <c r="AB38" i="19" s="1"/>
  <c r="S39" i="19"/>
  <c r="S40" i="19"/>
  <c r="U40" i="19" s="1"/>
  <c r="S41" i="19"/>
  <c r="U41" i="19" s="1"/>
  <c r="S42" i="19"/>
  <c r="T42" i="19" s="1"/>
  <c r="AB42" i="19" s="1"/>
  <c r="S43" i="19"/>
  <c r="S44" i="19"/>
  <c r="U44" i="19" s="1"/>
  <c r="AC44" i="19" s="1"/>
  <c r="S45" i="19"/>
  <c r="U45" i="19" s="1"/>
  <c r="AC45" i="19" s="1"/>
  <c r="S46" i="19"/>
  <c r="T46" i="19" s="1"/>
  <c r="AB46" i="19" s="1"/>
  <c r="S47" i="19"/>
  <c r="T47" i="19" s="1"/>
  <c r="AB47" i="19" s="1"/>
  <c r="S48" i="19"/>
  <c r="U48" i="19" s="1"/>
  <c r="S49" i="19"/>
  <c r="U49" i="19" s="1"/>
  <c r="S50" i="19"/>
  <c r="T50" i="19" s="1"/>
  <c r="AB50" i="19" s="1"/>
  <c r="S51" i="19"/>
  <c r="T51" i="19" s="1"/>
  <c r="AB51" i="19" s="1"/>
  <c r="S52" i="19"/>
  <c r="U52" i="19" s="1"/>
  <c r="AC52" i="19" s="1"/>
  <c r="S53" i="19"/>
  <c r="U53" i="19" s="1"/>
  <c r="AC53" i="19" s="1"/>
  <c r="S54" i="19"/>
  <c r="T54" i="19" s="1"/>
  <c r="AB54" i="19" s="1"/>
  <c r="S55" i="19"/>
  <c r="S56" i="19"/>
  <c r="U56" i="19" s="1"/>
  <c r="S57" i="19"/>
  <c r="U57" i="19" s="1"/>
  <c r="AC57" i="19" s="1"/>
  <c r="S58" i="19"/>
  <c r="T58" i="19" s="1"/>
  <c r="AB58" i="19" s="1"/>
  <c r="S59" i="19"/>
  <c r="T59" i="19" s="1"/>
  <c r="AB59" i="19" s="1"/>
  <c r="D12" i="23"/>
  <c r="E12" i="23"/>
  <c r="F12" i="23"/>
  <c r="G12" i="23"/>
  <c r="G38" i="23" s="1"/>
  <c r="H12" i="23"/>
  <c r="H28" i="23" s="1"/>
  <c r="I12" i="23"/>
  <c r="I28" i="23" s="1"/>
  <c r="J12" i="23"/>
  <c r="C12" i="23"/>
  <c r="C28" i="23" s="1"/>
  <c r="S63" i="23"/>
  <c r="AA63" i="23" s="1"/>
  <c r="AI63" i="23" s="1"/>
  <c r="B63" i="23"/>
  <c r="S62" i="23"/>
  <c r="AA62" i="23" s="1"/>
  <c r="AI62" i="23" s="1"/>
  <c r="B62" i="23"/>
  <c r="S61" i="23"/>
  <c r="Z61" i="23" s="1"/>
  <c r="AH61" i="23" s="1"/>
  <c r="B61" i="23"/>
  <c r="S60" i="23"/>
  <c r="B60" i="23"/>
  <c r="S59" i="23"/>
  <c r="AA59" i="23" s="1"/>
  <c r="AI59" i="23" s="1"/>
  <c r="B59" i="23"/>
  <c r="S58" i="23"/>
  <c r="AA58" i="23" s="1"/>
  <c r="AI58" i="23" s="1"/>
  <c r="B58" i="23"/>
  <c r="S57" i="23"/>
  <c r="H57" i="23"/>
  <c r="B57" i="23"/>
  <c r="S56" i="23"/>
  <c r="B56" i="23"/>
  <c r="S55" i="23"/>
  <c r="AA55" i="23" s="1"/>
  <c r="AI55" i="23" s="1"/>
  <c r="B55" i="23"/>
  <c r="S54" i="23"/>
  <c r="AA54" i="23" s="1"/>
  <c r="AI54" i="23" s="1"/>
  <c r="B54" i="23"/>
  <c r="S53" i="23"/>
  <c r="Y53" i="23" s="1"/>
  <c r="AG53" i="23" s="1"/>
  <c r="B53" i="23"/>
  <c r="S52" i="23"/>
  <c r="B52" i="23"/>
  <c r="S51" i="23"/>
  <c r="AA51" i="23" s="1"/>
  <c r="AI51" i="23" s="1"/>
  <c r="B51" i="23"/>
  <c r="S50" i="23"/>
  <c r="U50" i="23" s="1"/>
  <c r="AC50" i="23" s="1"/>
  <c r="B50" i="23"/>
  <c r="S49" i="23"/>
  <c r="Z49" i="23" s="1"/>
  <c r="AH49" i="23" s="1"/>
  <c r="B49" i="23"/>
  <c r="S48" i="23"/>
  <c r="T48" i="23" s="1"/>
  <c r="AB48" i="23" s="1"/>
  <c r="B48" i="23"/>
  <c r="S47" i="23"/>
  <c r="AA47" i="23" s="1"/>
  <c r="AI47" i="23" s="1"/>
  <c r="B47" i="23"/>
  <c r="S46" i="23"/>
  <c r="AA46" i="23" s="1"/>
  <c r="AI46" i="23" s="1"/>
  <c r="B46" i="23"/>
  <c r="S45" i="23"/>
  <c r="B45" i="23"/>
  <c r="S44" i="23"/>
  <c r="T44" i="23" s="1"/>
  <c r="AB44" i="23" s="1"/>
  <c r="B44" i="23"/>
  <c r="S43" i="23"/>
  <c r="B43" i="23"/>
  <c r="S42" i="23"/>
  <c r="AA42" i="23" s="1"/>
  <c r="AI42" i="23" s="1"/>
  <c r="B42" i="23"/>
  <c r="S41" i="23"/>
  <c r="D41" i="23"/>
  <c r="B41" i="23"/>
  <c r="S40" i="23"/>
  <c r="B40" i="23"/>
  <c r="S39" i="23"/>
  <c r="Y39" i="23" s="1"/>
  <c r="AG39" i="23" s="1"/>
  <c r="B39" i="23"/>
  <c r="S38" i="23"/>
  <c r="AA38" i="23" s="1"/>
  <c r="AI38" i="23" s="1"/>
  <c r="B38" i="23"/>
  <c r="S37" i="23"/>
  <c r="X37" i="23" s="1"/>
  <c r="AF37" i="23" s="1"/>
  <c r="G37" i="23"/>
  <c r="D37" i="23"/>
  <c r="B37" i="23"/>
  <c r="S36" i="23"/>
  <c r="B36" i="23"/>
  <c r="S35" i="23"/>
  <c r="Z35" i="23" s="1"/>
  <c r="AH35" i="23" s="1"/>
  <c r="B35" i="23"/>
  <c r="S34" i="23"/>
  <c r="AA34" i="23" s="1"/>
  <c r="AI34" i="23" s="1"/>
  <c r="B34" i="23"/>
  <c r="S33" i="23"/>
  <c r="AA33" i="23" s="1"/>
  <c r="AI33" i="23" s="1"/>
  <c r="B33" i="23"/>
  <c r="S32" i="23"/>
  <c r="AA32" i="23" s="1"/>
  <c r="AI32" i="23" s="1"/>
  <c r="B32" i="23"/>
  <c r="S31" i="23"/>
  <c r="W31" i="23" s="1"/>
  <c r="AE31" i="23" s="1"/>
  <c r="B31" i="23"/>
  <c r="S30" i="23"/>
  <c r="AA30" i="23" s="1"/>
  <c r="AI30" i="23" s="1"/>
  <c r="F30" i="23"/>
  <c r="B30" i="23"/>
  <c r="S29" i="23"/>
  <c r="AA29" i="23" s="1"/>
  <c r="AI29" i="23" s="1"/>
  <c r="B29" i="23"/>
  <c r="S28" i="23"/>
  <c r="X28" i="23" s="1"/>
  <c r="AF28" i="23" s="1"/>
  <c r="B28" i="23"/>
  <c r="S27" i="23"/>
  <c r="W27" i="23" s="1"/>
  <c r="AE27" i="23" s="1"/>
  <c r="B27" i="23"/>
  <c r="S26" i="23"/>
  <c r="Y26" i="23" s="1"/>
  <c r="AG26" i="23" s="1"/>
  <c r="B26" i="23"/>
  <c r="S25" i="23"/>
  <c r="AA25" i="23" s="1"/>
  <c r="AI25" i="23" s="1"/>
  <c r="F25" i="23"/>
  <c r="D25" i="23"/>
  <c r="B25" i="23"/>
  <c r="S24" i="23"/>
  <c r="U24" i="23" s="1"/>
  <c r="AC24" i="23" s="1"/>
  <c r="B24" i="23"/>
  <c r="F43" i="23"/>
  <c r="D30" i="23"/>
  <c r="S32" i="8"/>
  <c r="T32" i="8"/>
  <c r="U32" i="8"/>
  <c r="V32" i="8"/>
  <c r="W32" i="8"/>
  <c r="X32" i="8"/>
  <c r="Y32" i="8"/>
  <c r="Z32" i="8"/>
  <c r="S33" i="8"/>
  <c r="T33" i="8"/>
  <c r="U33" i="8"/>
  <c r="V33" i="8"/>
  <c r="W33" i="8"/>
  <c r="X33" i="8"/>
  <c r="Y33" i="8"/>
  <c r="Z33" i="8"/>
  <c r="S34" i="8"/>
  <c r="T34" i="8"/>
  <c r="U34" i="8"/>
  <c r="V34" i="8"/>
  <c r="W34" i="8"/>
  <c r="X34" i="8"/>
  <c r="Y34" i="8"/>
  <c r="Z34" i="8"/>
  <c r="S35" i="8"/>
  <c r="T35" i="8"/>
  <c r="U35" i="8"/>
  <c r="V35" i="8"/>
  <c r="W35" i="8"/>
  <c r="X35" i="8"/>
  <c r="Y35" i="8"/>
  <c r="Z35" i="8"/>
  <c r="S36" i="8"/>
  <c r="T36" i="8"/>
  <c r="U36" i="8"/>
  <c r="V36" i="8"/>
  <c r="W36" i="8"/>
  <c r="X36" i="8"/>
  <c r="Y36" i="8"/>
  <c r="Z36" i="8"/>
  <c r="S37" i="8"/>
  <c r="T37" i="8"/>
  <c r="U37" i="8"/>
  <c r="V37" i="8"/>
  <c r="W37" i="8"/>
  <c r="X37" i="8"/>
  <c r="Y37" i="8"/>
  <c r="Z37" i="8"/>
  <c r="S38" i="8"/>
  <c r="T38" i="8"/>
  <c r="U38" i="8"/>
  <c r="V38" i="8"/>
  <c r="W38" i="8"/>
  <c r="X38" i="8"/>
  <c r="Y38" i="8"/>
  <c r="Z38" i="8"/>
  <c r="S39" i="8"/>
  <c r="T39" i="8"/>
  <c r="U39" i="8"/>
  <c r="V39" i="8"/>
  <c r="W39" i="8"/>
  <c r="X39" i="8"/>
  <c r="Y39" i="8"/>
  <c r="Z39" i="8"/>
  <c r="S40" i="8"/>
  <c r="T40" i="8"/>
  <c r="U40" i="8"/>
  <c r="V40" i="8"/>
  <c r="W40" i="8"/>
  <c r="X40" i="8"/>
  <c r="Y40" i="8"/>
  <c r="Z40" i="8"/>
  <c r="S41" i="8"/>
  <c r="T41" i="8"/>
  <c r="U41" i="8"/>
  <c r="V41" i="8"/>
  <c r="W41" i="8"/>
  <c r="X41" i="8"/>
  <c r="Y41" i="8"/>
  <c r="Z41" i="8"/>
  <c r="S42" i="8"/>
  <c r="T42" i="8"/>
  <c r="U42" i="8"/>
  <c r="V42" i="8"/>
  <c r="W42" i="8"/>
  <c r="X42" i="8"/>
  <c r="Y42" i="8"/>
  <c r="Z42" i="8"/>
  <c r="S43" i="8"/>
  <c r="T43" i="8"/>
  <c r="U43" i="8"/>
  <c r="V43" i="8"/>
  <c r="W43" i="8"/>
  <c r="X43" i="8"/>
  <c r="Y43" i="8"/>
  <c r="Z43" i="8"/>
  <c r="S44" i="8"/>
  <c r="T44" i="8"/>
  <c r="U44" i="8"/>
  <c r="V44" i="8"/>
  <c r="W44" i="8"/>
  <c r="X44" i="8"/>
  <c r="Y44" i="8"/>
  <c r="Z44" i="8"/>
  <c r="S45" i="8"/>
  <c r="T45" i="8"/>
  <c r="U45" i="8"/>
  <c r="V45" i="8"/>
  <c r="W45" i="8"/>
  <c r="X45" i="8"/>
  <c r="Y45" i="8"/>
  <c r="Z45" i="8"/>
  <c r="S46" i="8"/>
  <c r="T46" i="8"/>
  <c r="U46" i="8"/>
  <c r="V46" i="8"/>
  <c r="W46" i="8"/>
  <c r="X46" i="8"/>
  <c r="Y46" i="8"/>
  <c r="Z46" i="8"/>
  <c r="S47" i="8"/>
  <c r="T47" i="8"/>
  <c r="U47" i="8"/>
  <c r="V47" i="8"/>
  <c r="W47" i="8"/>
  <c r="X47" i="8"/>
  <c r="Y47" i="8"/>
  <c r="Z47" i="8"/>
  <c r="S48" i="8"/>
  <c r="T48" i="8"/>
  <c r="U48" i="8"/>
  <c r="V48" i="8"/>
  <c r="W48" i="8"/>
  <c r="X48" i="8"/>
  <c r="Y48" i="8"/>
  <c r="Z48" i="8"/>
  <c r="S49" i="8"/>
  <c r="T49" i="8"/>
  <c r="U49" i="8"/>
  <c r="V49" i="8"/>
  <c r="W49" i="8"/>
  <c r="X49" i="8"/>
  <c r="Y49" i="8"/>
  <c r="Z49" i="8"/>
  <c r="S50" i="8"/>
  <c r="T50" i="8"/>
  <c r="U50" i="8"/>
  <c r="V50" i="8"/>
  <c r="W50" i="8"/>
  <c r="X50" i="8"/>
  <c r="Y50" i="8"/>
  <c r="Z50" i="8"/>
  <c r="S51" i="8"/>
  <c r="T51" i="8"/>
  <c r="U51" i="8"/>
  <c r="V51" i="8"/>
  <c r="W51" i="8"/>
  <c r="X51" i="8"/>
  <c r="Y51" i="8"/>
  <c r="Z51" i="8"/>
  <c r="S52" i="8"/>
  <c r="T52" i="8"/>
  <c r="U52" i="8"/>
  <c r="V52" i="8"/>
  <c r="W52" i="8"/>
  <c r="X52" i="8"/>
  <c r="Y52" i="8"/>
  <c r="Z52" i="8"/>
  <c r="S53" i="8"/>
  <c r="T53" i="8"/>
  <c r="U53" i="8"/>
  <c r="V53" i="8"/>
  <c r="W53" i="8"/>
  <c r="X53" i="8"/>
  <c r="Y53" i="8"/>
  <c r="Z53" i="8"/>
  <c r="S54" i="8"/>
  <c r="T54" i="8"/>
  <c r="U54" i="8"/>
  <c r="V54" i="8"/>
  <c r="W54" i="8"/>
  <c r="X54" i="8"/>
  <c r="Y54" i="8"/>
  <c r="Z54" i="8"/>
  <c r="S55" i="8"/>
  <c r="T55" i="8"/>
  <c r="U55" i="8"/>
  <c r="V55" i="8"/>
  <c r="W55" i="8"/>
  <c r="X55" i="8"/>
  <c r="Y55" i="8"/>
  <c r="Z55" i="8"/>
  <c r="S56" i="8"/>
  <c r="T56" i="8"/>
  <c r="U56" i="8"/>
  <c r="V56" i="8"/>
  <c r="W56" i="8"/>
  <c r="X56" i="8"/>
  <c r="Y56" i="8"/>
  <c r="Z56" i="8"/>
  <c r="S57" i="8"/>
  <c r="T57" i="8"/>
  <c r="U57" i="8"/>
  <c r="V57" i="8"/>
  <c r="W57" i="8"/>
  <c r="X57" i="8"/>
  <c r="Y57" i="8"/>
  <c r="Z57" i="8"/>
  <c r="S58" i="8"/>
  <c r="T58" i="8"/>
  <c r="U58" i="8"/>
  <c r="V58" i="8"/>
  <c r="W58" i="8"/>
  <c r="X58" i="8"/>
  <c r="Y58" i="8"/>
  <c r="Z58" i="8"/>
  <c r="S59" i="8"/>
  <c r="T59" i="8"/>
  <c r="U59" i="8"/>
  <c r="V59" i="8"/>
  <c r="W59" i="8"/>
  <c r="X59" i="8"/>
  <c r="Y59" i="8"/>
  <c r="Z59" i="8"/>
  <c r="S60" i="8"/>
  <c r="T60" i="8"/>
  <c r="U60" i="8"/>
  <c r="V60" i="8"/>
  <c r="W60" i="8"/>
  <c r="X60" i="8"/>
  <c r="Y60" i="8"/>
  <c r="Z60" i="8"/>
  <c r="S61" i="8"/>
  <c r="T61" i="8"/>
  <c r="U61" i="8"/>
  <c r="V61" i="8"/>
  <c r="W61" i="8"/>
  <c r="X61" i="8"/>
  <c r="Y61" i="8"/>
  <c r="Z61" i="8"/>
  <c r="S62" i="8"/>
  <c r="T62" i="8"/>
  <c r="U62" i="8"/>
  <c r="V62" i="8"/>
  <c r="W62" i="8"/>
  <c r="X62" i="8"/>
  <c r="Y62" i="8"/>
  <c r="Z62" i="8"/>
  <c r="S63" i="8"/>
  <c r="T63" i="8"/>
  <c r="U63" i="8"/>
  <c r="V63" i="8"/>
  <c r="W63" i="8"/>
  <c r="X63" i="8"/>
  <c r="Y63" i="8"/>
  <c r="Z63" i="8"/>
  <c r="S64" i="8"/>
  <c r="T64" i="8"/>
  <c r="U64" i="8"/>
  <c r="V64" i="8"/>
  <c r="W64" i="8"/>
  <c r="X64" i="8"/>
  <c r="Y64" i="8"/>
  <c r="Z64" i="8"/>
  <c r="S65" i="8"/>
  <c r="T65" i="8"/>
  <c r="U65" i="8"/>
  <c r="V65" i="8"/>
  <c r="W65" i="8"/>
  <c r="X65" i="8"/>
  <c r="Y65" i="8"/>
  <c r="Z65" i="8"/>
  <c r="S66" i="8"/>
  <c r="T66" i="8"/>
  <c r="U66" i="8"/>
  <c r="V66" i="8"/>
  <c r="W66" i="8"/>
  <c r="X66" i="8"/>
  <c r="Y66" i="8"/>
  <c r="Z66" i="8"/>
  <c r="S67" i="8"/>
  <c r="T67" i="8"/>
  <c r="U67" i="8"/>
  <c r="V67" i="8"/>
  <c r="W67" i="8"/>
  <c r="X67" i="8"/>
  <c r="Y67" i="8"/>
  <c r="Z67" i="8"/>
  <c r="S68" i="8"/>
  <c r="T68" i="8"/>
  <c r="U68" i="8"/>
  <c r="V68" i="8"/>
  <c r="W68" i="8"/>
  <c r="X68" i="8"/>
  <c r="Y68" i="8"/>
  <c r="Z68" i="8"/>
  <c r="S69" i="8"/>
  <c r="T69" i="8"/>
  <c r="U69" i="8"/>
  <c r="V69" i="8"/>
  <c r="W69" i="8"/>
  <c r="X69" i="8"/>
  <c r="Y69" i="8"/>
  <c r="Z69" i="8"/>
  <c r="S70" i="8"/>
  <c r="T70" i="8"/>
  <c r="U70" i="8"/>
  <c r="V70" i="8"/>
  <c r="W70" i="8"/>
  <c r="X70" i="8"/>
  <c r="Y70" i="8"/>
  <c r="Z70" i="8"/>
  <c r="AA32" i="8"/>
  <c r="AB32" i="8"/>
  <c r="AC32" i="8"/>
  <c r="AD32" i="8"/>
  <c r="AE32" i="8"/>
  <c r="AF32" i="8"/>
  <c r="AG32" i="8"/>
  <c r="AH32" i="8"/>
  <c r="AA33" i="8"/>
  <c r="AB33" i="8"/>
  <c r="AC33" i="8"/>
  <c r="AD33" i="8"/>
  <c r="AE33" i="8"/>
  <c r="AF33" i="8"/>
  <c r="AG33" i="8"/>
  <c r="AH33" i="8"/>
  <c r="AA34" i="8"/>
  <c r="AB34" i="8"/>
  <c r="AC34" i="8"/>
  <c r="AD34" i="8"/>
  <c r="AE34" i="8"/>
  <c r="AF34" i="8"/>
  <c r="AG34" i="8"/>
  <c r="AH34" i="8"/>
  <c r="AA35" i="8"/>
  <c r="AB35" i="8"/>
  <c r="AC35" i="8"/>
  <c r="AD35" i="8"/>
  <c r="AE35" i="8"/>
  <c r="AF35" i="8"/>
  <c r="AG35" i="8"/>
  <c r="AH35" i="8"/>
  <c r="AA36" i="8"/>
  <c r="AB36" i="8"/>
  <c r="AC36" i="8"/>
  <c r="AD36" i="8"/>
  <c r="AE36" i="8"/>
  <c r="AF36" i="8"/>
  <c r="AG36" i="8"/>
  <c r="AH36" i="8"/>
  <c r="AA37" i="8"/>
  <c r="AB37" i="8"/>
  <c r="AC37" i="8"/>
  <c r="AD37" i="8"/>
  <c r="AE37" i="8"/>
  <c r="AF37" i="8"/>
  <c r="AG37" i="8"/>
  <c r="AH37" i="8"/>
  <c r="AA38" i="8"/>
  <c r="AB38" i="8"/>
  <c r="AC38" i="8"/>
  <c r="AD38" i="8"/>
  <c r="AE38" i="8"/>
  <c r="AF38" i="8"/>
  <c r="AG38" i="8"/>
  <c r="AH38" i="8"/>
  <c r="AA39" i="8"/>
  <c r="AB39" i="8"/>
  <c r="AC39" i="8"/>
  <c r="AD39" i="8"/>
  <c r="AE39" i="8"/>
  <c r="AF39" i="8"/>
  <c r="AG39" i="8"/>
  <c r="AH39" i="8"/>
  <c r="AA40" i="8"/>
  <c r="AB40" i="8"/>
  <c r="AC40" i="8"/>
  <c r="AD40" i="8"/>
  <c r="AE40" i="8"/>
  <c r="AF40" i="8"/>
  <c r="AG40" i="8"/>
  <c r="AH40" i="8"/>
  <c r="AA41" i="8"/>
  <c r="AB41" i="8"/>
  <c r="AC41" i="8"/>
  <c r="AD41" i="8"/>
  <c r="AE41" i="8"/>
  <c r="AF41" i="8"/>
  <c r="AG41" i="8"/>
  <c r="AH41" i="8"/>
  <c r="AA42" i="8"/>
  <c r="AB42" i="8"/>
  <c r="AC42" i="8"/>
  <c r="AD42" i="8"/>
  <c r="AE42" i="8"/>
  <c r="AF42" i="8"/>
  <c r="AG42" i="8"/>
  <c r="AH42" i="8"/>
  <c r="AA43" i="8"/>
  <c r="AB43" i="8"/>
  <c r="AC43" i="8"/>
  <c r="AD43" i="8"/>
  <c r="AE43" i="8"/>
  <c r="AF43" i="8"/>
  <c r="AG43" i="8"/>
  <c r="AH43" i="8"/>
  <c r="AA44" i="8"/>
  <c r="AB44" i="8"/>
  <c r="AC44" i="8"/>
  <c r="AD44" i="8"/>
  <c r="AE44" i="8"/>
  <c r="AF44" i="8"/>
  <c r="AG44" i="8"/>
  <c r="AH44" i="8"/>
  <c r="AA45" i="8"/>
  <c r="AB45" i="8"/>
  <c r="AC45" i="8"/>
  <c r="AD45" i="8"/>
  <c r="AE45" i="8"/>
  <c r="AF45" i="8"/>
  <c r="AG45" i="8"/>
  <c r="AH45" i="8"/>
  <c r="AA46" i="8"/>
  <c r="AB46" i="8"/>
  <c r="AC46" i="8"/>
  <c r="AD46" i="8"/>
  <c r="AE46" i="8"/>
  <c r="AF46" i="8"/>
  <c r="AG46" i="8"/>
  <c r="AH46" i="8"/>
  <c r="AA47" i="8"/>
  <c r="AB47" i="8"/>
  <c r="AC47" i="8"/>
  <c r="AD47" i="8"/>
  <c r="AE47" i="8"/>
  <c r="AF47" i="8"/>
  <c r="AG47" i="8"/>
  <c r="AH47" i="8"/>
  <c r="AA48" i="8"/>
  <c r="AB48" i="8"/>
  <c r="AC48" i="8"/>
  <c r="AD48" i="8"/>
  <c r="AE48" i="8"/>
  <c r="AF48" i="8"/>
  <c r="AG48" i="8"/>
  <c r="AH48" i="8"/>
  <c r="AA49" i="8"/>
  <c r="AB49" i="8"/>
  <c r="AC49" i="8"/>
  <c r="AD49" i="8"/>
  <c r="AE49" i="8"/>
  <c r="AF49" i="8"/>
  <c r="AG49" i="8"/>
  <c r="AH49" i="8"/>
  <c r="AA50" i="8"/>
  <c r="AB50" i="8"/>
  <c r="AC50" i="8"/>
  <c r="AD50" i="8"/>
  <c r="AE50" i="8"/>
  <c r="AF50" i="8"/>
  <c r="AG50" i="8"/>
  <c r="AH50" i="8"/>
  <c r="AA51" i="8"/>
  <c r="AB51" i="8"/>
  <c r="AC51" i="8"/>
  <c r="AD51" i="8"/>
  <c r="AE51" i="8"/>
  <c r="AF51" i="8"/>
  <c r="AG51" i="8"/>
  <c r="AH51" i="8"/>
  <c r="AA52" i="8"/>
  <c r="AB52" i="8"/>
  <c r="AC52" i="8"/>
  <c r="AD52" i="8"/>
  <c r="AE52" i="8"/>
  <c r="AF52" i="8"/>
  <c r="AG52" i="8"/>
  <c r="AH52" i="8"/>
  <c r="AA53" i="8"/>
  <c r="AB53" i="8"/>
  <c r="AC53" i="8"/>
  <c r="AD53" i="8"/>
  <c r="AE53" i="8"/>
  <c r="AF53" i="8"/>
  <c r="AG53" i="8"/>
  <c r="AH53" i="8"/>
  <c r="AA54" i="8"/>
  <c r="AB54" i="8"/>
  <c r="AC54" i="8"/>
  <c r="AD54" i="8"/>
  <c r="AE54" i="8"/>
  <c r="AF54" i="8"/>
  <c r="AG54" i="8"/>
  <c r="AH54" i="8"/>
  <c r="AA55" i="8"/>
  <c r="AB55" i="8"/>
  <c r="AC55" i="8"/>
  <c r="AD55" i="8"/>
  <c r="AE55" i="8"/>
  <c r="AF55" i="8"/>
  <c r="AG55" i="8"/>
  <c r="AH55" i="8"/>
  <c r="AA56" i="8"/>
  <c r="AB56" i="8"/>
  <c r="AC56" i="8"/>
  <c r="AD56" i="8"/>
  <c r="AE56" i="8"/>
  <c r="AF56" i="8"/>
  <c r="AG56" i="8"/>
  <c r="AH56" i="8"/>
  <c r="AA57" i="8"/>
  <c r="AB57" i="8"/>
  <c r="AC57" i="8"/>
  <c r="AD57" i="8"/>
  <c r="AE57" i="8"/>
  <c r="AF57" i="8"/>
  <c r="AG57" i="8"/>
  <c r="AH57" i="8"/>
  <c r="AA58" i="8"/>
  <c r="AB58" i="8"/>
  <c r="AC58" i="8"/>
  <c r="AD58" i="8"/>
  <c r="AE58" i="8"/>
  <c r="AF58" i="8"/>
  <c r="AG58" i="8"/>
  <c r="AH58" i="8"/>
  <c r="AA59" i="8"/>
  <c r="AB59" i="8"/>
  <c r="AC59" i="8"/>
  <c r="AD59" i="8"/>
  <c r="AE59" i="8"/>
  <c r="AF59" i="8"/>
  <c r="AG59" i="8"/>
  <c r="AH59" i="8"/>
  <c r="AA60" i="8"/>
  <c r="AB60" i="8"/>
  <c r="AC60" i="8"/>
  <c r="AD60" i="8"/>
  <c r="AE60" i="8"/>
  <c r="AF60" i="8"/>
  <c r="AG60" i="8"/>
  <c r="AH60" i="8"/>
  <c r="AA61" i="8"/>
  <c r="AB61" i="8"/>
  <c r="AC61" i="8"/>
  <c r="AD61" i="8"/>
  <c r="AE61" i="8"/>
  <c r="AF61" i="8"/>
  <c r="AG61" i="8"/>
  <c r="AH61" i="8"/>
  <c r="AA62" i="8"/>
  <c r="AB62" i="8"/>
  <c r="AC62" i="8"/>
  <c r="AD62" i="8"/>
  <c r="AE62" i="8"/>
  <c r="AF62" i="8"/>
  <c r="AG62" i="8"/>
  <c r="AH62" i="8"/>
  <c r="AA63" i="8"/>
  <c r="AB63" i="8"/>
  <c r="AC63" i="8"/>
  <c r="AD63" i="8"/>
  <c r="AE63" i="8"/>
  <c r="AF63" i="8"/>
  <c r="AG63" i="8"/>
  <c r="AH63" i="8"/>
  <c r="AA64" i="8"/>
  <c r="AB64" i="8"/>
  <c r="AC64" i="8"/>
  <c r="AD64" i="8"/>
  <c r="AE64" i="8"/>
  <c r="AF64" i="8"/>
  <c r="AG64" i="8"/>
  <c r="AH64" i="8"/>
  <c r="AA65" i="8"/>
  <c r="AB65" i="8"/>
  <c r="AC65" i="8"/>
  <c r="AD65" i="8"/>
  <c r="AE65" i="8"/>
  <c r="AF65" i="8"/>
  <c r="AG65" i="8"/>
  <c r="AH65" i="8"/>
  <c r="AA66" i="8"/>
  <c r="AB66" i="8"/>
  <c r="AC66" i="8"/>
  <c r="AD66" i="8"/>
  <c r="AE66" i="8"/>
  <c r="AF66" i="8"/>
  <c r="AG66" i="8"/>
  <c r="AH66" i="8"/>
  <c r="AA67" i="8"/>
  <c r="AB67" i="8"/>
  <c r="AC67" i="8"/>
  <c r="AD67" i="8"/>
  <c r="AE67" i="8"/>
  <c r="AF67" i="8"/>
  <c r="AG67" i="8"/>
  <c r="AH67" i="8"/>
  <c r="AA68" i="8"/>
  <c r="AB68" i="8"/>
  <c r="AC68" i="8"/>
  <c r="AD68" i="8"/>
  <c r="AE68" i="8"/>
  <c r="AF68" i="8"/>
  <c r="AG68" i="8"/>
  <c r="AH68" i="8"/>
  <c r="AA69" i="8"/>
  <c r="AB69" i="8"/>
  <c r="AC69" i="8"/>
  <c r="AD69" i="8"/>
  <c r="AE69" i="8"/>
  <c r="AF69" i="8"/>
  <c r="AG69" i="8"/>
  <c r="AH69" i="8"/>
  <c r="AA70" i="8"/>
  <c r="AB70" i="8"/>
  <c r="AC70" i="8"/>
  <c r="AD70" i="8"/>
  <c r="AE70" i="8"/>
  <c r="AF70" i="8"/>
  <c r="AG70" i="8"/>
  <c r="AH70" i="8"/>
  <c r="AI32" i="8"/>
  <c r="AJ32" i="8"/>
  <c r="AK32" i="8"/>
  <c r="AL32" i="8"/>
  <c r="AM32" i="8"/>
  <c r="AN32" i="8"/>
  <c r="AO32" i="8"/>
  <c r="AP32" i="8"/>
  <c r="AI33" i="8"/>
  <c r="AQ33" i="8" s="1"/>
  <c r="AJ33" i="8"/>
  <c r="AK33" i="8"/>
  <c r="AS33" i="8" s="1"/>
  <c r="AL33" i="8"/>
  <c r="AT33" i="8" s="1"/>
  <c r="AM33" i="8"/>
  <c r="AN33" i="8"/>
  <c r="AO33" i="8"/>
  <c r="AP33" i="8"/>
  <c r="AI34" i="8"/>
  <c r="AQ34" i="8" s="1"/>
  <c r="AJ34" i="8"/>
  <c r="AK34" i="8"/>
  <c r="AS34" i="8" s="1"/>
  <c r="AL34" i="8"/>
  <c r="AM34" i="8"/>
  <c r="AN34" i="8"/>
  <c r="AO34" i="8"/>
  <c r="AP34" i="8"/>
  <c r="AI35" i="8"/>
  <c r="AQ35" i="8" s="1"/>
  <c r="AJ35" i="8"/>
  <c r="AK35" i="8"/>
  <c r="AS35" i="8" s="1"/>
  <c r="AL35" i="8"/>
  <c r="AM35" i="8"/>
  <c r="AN35" i="8"/>
  <c r="AO35" i="8"/>
  <c r="AP35" i="8"/>
  <c r="AX35" i="8" s="1"/>
  <c r="AI36" i="8"/>
  <c r="AQ36" i="8" s="1"/>
  <c r="AJ36" i="8"/>
  <c r="AR36" i="8" s="1"/>
  <c r="AK36" i="8"/>
  <c r="AS36" i="8" s="1"/>
  <c r="AL36" i="8"/>
  <c r="AM36" i="8"/>
  <c r="AN36" i="8"/>
  <c r="AO36" i="8"/>
  <c r="AP36" i="8"/>
  <c r="AI37" i="8"/>
  <c r="AQ37" i="8" s="1"/>
  <c r="AJ37" i="8"/>
  <c r="AK37" i="8"/>
  <c r="AS37" i="8" s="1"/>
  <c r="AL37" i="8"/>
  <c r="AM37" i="8"/>
  <c r="AN37" i="8"/>
  <c r="AO37" i="8"/>
  <c r="AP37" i="8"/>
  <c r="AI38" i="8"/>
  <c r="AQ38" i="8" s="1"/>
  <c r="AJ38" i="8"/>
  <c r="AR38" i="8" s="1"/>
  <c r="AK38" i="8"/>
  <c r="AS38" i="8" s="1"/>
  <c r="AL38" i="8"/>
  <c r="AT38" i="8" s="1"/>
  <c r="AM38" i="8"/>
  <c r="AN38" i="8"/>
  <c r="AO38" i="8"/>
  <c r="AP38" i="8"/>
  <c r="AI39" i="8"/>
  <c r="AQ39" i="8" s="1"/>
  <c r="AJ39" i="8"/>
  <c r="AR39" i="8" s="1"/>
  <c r="AK39" i="8"/>
  <c r="AL39" i="8"/>
  <c r="AT39" i="8" s="1"/>
  <c r="AM39" i="8"/>
  <c r="AN39" i="8"/>
  <c r="AO39" i="8"/>
  <c r="AP39" i="8"/>
  <c r="AI40" i="8"/>
  <c r="AJ40" i="8"/>
  <c r="AR40" i="8" s="1"/>
  <c r="AK40" i="8"/>
  <c r="AL40" i="8"/>
  <c r="AT40" i="8" s="1"/>
  <c r="AM40" i="8"/>
  <c r="AN40" i="8"/>
  <c r="AO40" i="8"/>
  <c r="AP40" i="8"/>
  <c r="AI41" i="8"/>
  <c r="AQ41" i="8" s="1"/>
  <c r="AJ41" i="8"/>
  <c r="AK41" i="8"/>
  <c r="AS41" i="8" s="1"/>
  <c r="AL41" i="8"/>
  <c r="AT41" i="8" s="1"/>
  <c r="AM41" i="8"/>
  <c r="AN41" i="8"/>
  <c r="AO41" i="8"/>
  <c r="AP41" i="8"/>
  <c r="AI42" i="8"/>
  <c r="AQ42" i="8" s="1"/>
  <c r="AJ42" i="8"/>
  <c r="AK42" i="8"/>
  <c r="AL42" i="8"/>
  <c r="AM42" i="8"/>
  <c r="AN42" i="8"/>
  <c r="AO42" i="8"/>
  <c r="AP42" i="8"/>
  <c r="AI43" i="8"/>
  <c r="AQ43" i="8" s="1"/>
  <c r="AJ43" i="8"/>
  <c r="AK43" i="8"/>
  <c r="AS43" i="8" s="1"/>
  <c r="AL43" i="8"/>
  <c r="AM43" i="8"/>
  <c r="AN43" i="8"/>
  <c r="AO43" i="8"/>
  <c r="AP43" i="8"/>
  <c r="AI44" i="8"/>
  <c r="AJ44" i="8"/>
  <c r="AK44" i="8"/>
  <c r="AL44" i="8"/>
  <c r="AT44" i="8" s="1"/>
  <c r="AM44" i="8"/>
  <c r="AN44" i="8"/>
  <c r="AO44" i="8"/>
  <c r="AP44" i="8"/>
  <c r="AI45" i="8"/>
  <c r="AQ45" i="8" s="1"/>
  <c r="AJ45" i="8"/>
  <c r="AK45" i="8"/>
  <c r="AL45" i="8"/>
  <c r="AT45" i="8" s="1"/>
  <c r="AM45" i="8"/>
  <c r="AN45" i="8"/>
  <c r="AO45" i="8"/>
  <c r="AP45" i="8"/>
  <c r="AI46" i="8"/>
  <c r="AQ46" i="8" s="1"/>
  <c r="AJ46" i="8"/>
  <c r="AR46" i="8" s="1"/>
  <c r="AK46" i="8"/>
  <c r="AL46" i="8"/>
  <c r="AT46" i="8" s="1"/>
  <c r="AM46" i="8"/>
  <c r="AN46" i="8"/>
  <c r="AO46" i="8"/>
  <c r="AP46" i="8"/>
  <c r="AI47" i="8"/>
  <c r="AQ47" i="8" s="1"/>
  <c r="AJ47" i="8"/>
  <c r="AK47" i="8"/>
  <c r="AL47" i="8"/>
  <c r="AM47" i="8"/>
  <c r="AN47" i="8"/>
  <c r="AO47" i="8"/>
  <c r="AP47" i="8"/>
  <c r="AI48" i="8"/>
  <c r="AQ48" i="8" s="1"/>
  <c r="AJ48" i="8"/>
  <c r="AK48" i="8"/>
  <c r="AS48" i="8" s="1"/>
  <c r="AL48" i="8"/>
  <c r="AM48" i="8"/>
  <c r="AN48" i="8"/>
  <c r="AO48" i="8"/>
  <c r="AP48" i="8"/>
  <c r="AI49" i="8"/>
  <c r="AQ49" i="8" s="1"/>
  <c r="AJ49" i="8"/>
  <c r="AK49" i="8"/>
  <c r="AL49" i="8"/>
  <c r="AM49" i="8"/>
  <c r="AN49" i="8"/>
  <c r="AO49" i="8"/>
  <c r="AP49" i="8"/>
  <c r="AI50" i="8"/>
  <c r="AQ50" i="8" s="1"/>
  <c r="AJ50" i="8"/>
  <c r="AR50" i="8" s="1"/>
  <c r="AK50" i="8"/>
  <c r="AS50" i="8" s="1"/>
  <c r="AL50" i="8"/>
  <c r="AT50" i="8" s="1"/>
  <c r="AM50" i="8"/>
  <c r="AU50" i="8" s="1"/>
  <c r="AN50" i="8"/>
  <c r="AO50" i="8"/>
  <c r="AP50" i="8"/>
  <c r="AI51" i="8"/>
  <c r="AQ51" i="8" s="1"/>
  <c r="AJ51" i="8"/>
  <c r="AK51" i="8"/>
  <c r="AL51" i="8"/>
  <c r="AT51" i="8" s="1"/>
  <c r="AM51" i="8"/>
  <c r="AN51" i="8"/>
  <c r="AO51" i="8"/>
  <c r="AP51" i="8"/>
  <c r="AI52" i="8"/>
  <c r="AQ52" i="8" s="1"/>
  <c r="AJ52" i="8"/>
  <c r="AR52" i="8" s="1"/>
  <c r="AK52" i="8"/>
  <c r="AL52" i="8"/>
  <c r="AT52" i="8" s="1"/>
  <c r="AM52" i="8"/>
  <c r="AN52" i="8"/>
  <c r="AO52" i="8"/>
  <c r="AP52" i="8"/>
  <c r="AI53" i="8"/>
  <c r="AQ53" i="8" s="1"/>
  <c r="AJ53" i="8"/>
  <c r="AK53" i="8"/>
  <c r="AS53" i="8" s="1"/>
  <c r="AL53" i="8"/>
  <c r="AT53" i="8" s="1"/>
  <c r="AM53" i="8"/>
  <c r="AN53" i="8"/>
  <c r="AO53" i="8"/>
  <c r="AP53" i="8"/>
  <c r="AI54" i="8"/>
  <c r="AQ54" i="8" s="1"/>
  <c r="AJ54" i="8"/>
  <c r="AK54" i="8"/>
  <c r="AS54" i="8" s="1"/>
  <c r="AL54" i="8"/>
  <c r="AM54" i="8"/>
  <c r="AN54" i="8"/>
  <c r="AO54" i="8"/>
  <c r="AP54" i="8"/>
  <c r="AI55" i="8"/>
  <c r="AQ55" i="8" s="1"/>
  <c r="AJ55" i="8"/>
  <c r="AK55" i="8"/>
  <c r="AL55" i="8"/>
  <c r="AM55" i="8"/>
  <c r="AN55" i="8"/>
  <c r="AO55" i="8"/>
  <c r="AW55" i="8" s="1"/>
  <c r="AP55" i="8"/>
  <c r="AI56" i="8"/>
  <c r="AQ56" i="8" s="1"/>
  <c r="AJ56" i="8"/>
  <c r="AK56" i="8"/>
  <c r="AS56" i="8" s="1"/>
  <c r="AL56" i="8"/>
  <c r="AT56" i="8" s="1"/>
  <c r="AM56" i="8"/>
  <c r="AN56" i="8"/>
  <c r="AO56" i="8"/>
  <c r="AP56" i="8"/>
  <c r="AI57" i="8"/>
  <c r="AQ57" i="8" s="1"/>
  <c r="AJ57" i="8"/>
  <c r="AK57" i="8"/>
  <c r="AL57" i="8"/>
  <c r="AT57" i="8" s="1"/>
  <c r="AM57" i="8"/>
  <c r="AN57" i="8"/>
  <c r="AO57" i="8"/>
  <c r="AP57" i="8"/>
  <c r="AI58" i="8"/>
  <c r="AQ58" i="8" s="1"/>
  <c r="AJ58" i="8"/>
  <c r="AK58" i="8"/>
  <c r="AL58" i="8"/>
  <c r="AT58" i="8" s="1"/>
  <c r="AM58" i="8"/>
  <c r="AN58" i="8"/>
  <c r="AO58" i="8"/>
  <c r="AP58" i="8"/>
  <c r="AI59" i="8"/>
  <c r="AQ59" i="8" s="1"/>
  <c r="AJ59" i="8"/>
  <c r="AR59" i="8" s="1"/>
  <c r="AK59" i="8"/>
  <c r="AS59" i="8" s="1"/>
  <c r="AL59" i="8"/>
  <c r="AT59" i="8" s="1"/>
  <c r="AM59" i="8"/>
  <c r="AN59" i="8"/>
  <c r="AO59" i="8"/>
  <c r="AP59" i="8"/>
  <c r="AI60" i="8"/>
  <c r="AQ60" i="8" s="1"/>
  <c r="AJ60" i="8"/>
  <c r="AR60" i="8" s="1"/>
  <c r="AK60" i="8"/>
  <c r="AS60" i="8" s="1"/>
  <c r="AL60" i="8"/>
  <c r="AT60" i="8" s="1"/>
  <c r="AM60" i="8"/>
  <c r="AN60" i="8"/>
  <c r="AO60" i="8"/>
  <c r="AP60" i="8"/>
  <c r="AI61" i="8"/>
  <c r="AQ61" i="8" s="1"/>
  <c r="AJ61" i="8"/>
  <c r="AK61" i="8"/>
  <c r="AS61" i="8" s="1"/>
  <c r="AL61" i="8"/>
  <c r="AM61" i="8"/>
  <c r="AN61" i="8"/>
  <c r="AO61" i="8"/>
  <c r="AP61" i="8"/>
  <c r="AI62" i="8"/>
  <c r="AQ62" i="8" s="1"/>
  <c r="AJ62" i="8"/>
  <c r="AK62" i="8"/>
  <c r="AS62" i="8" s="1"/>
  <c r="AL62" i="8"/>
  <c r="AM62" i="8"/>
  <c r="AU62" i="8" s="1"/>
  <c r="AN62" i="8"/>
  <c r="AO62" i="8"/>
  <c r="AP62" i="8"/>
  <c r="AI63" i="8"/>
  <c r="AQ63" i="8" s="1"/>
  <c r="AJ63" i="8"/>
  <c r="AR63" i="8" s="1"/>
  <c r="AK63" i="8"/>
  <c r="AS63" i="8" s="1"/>
  <c r="AL63" i="8"/>
  <c r="AM63" i="8"/>
  <c r="AN63" i="8"/>
  <c r="AO63" i="8"/>
  <c r="AP63" i="8"/>
  <c r="AI64" i="8"/>
  <c r="AQ64" i="8" s="1"/>
  <c r="AJ64" i="8"/>
  <c r="AK64" i="8"/>
  <c r="AS64" i="8" s="1"/>
  <c r="AL64" i="8"/>
  <c r="AT64" i="8" s="1"/>
  <c r="AM64" i="8"/>
  <c r="AN64" i="8"/>
  <c r="AO64" i="8"/>
  <c r="AP64" i="8"/>
  <c r="AI65" i="8"/>
  <c r="AQ65" i="8" s="1"/>
  <c r="AJ65" i="8"/>
  <c r="AK65" i="8"/>
  <c r="AS65" i="8" s="1"/>
  <c r="AL65" i="8"/>
  <c r="AM65" i="8"/>
  <c r="AN65" i="8"/>
  <c r="AO65" i="8"/>
  <c r="AP65" i="8"/>
  <c r="AX65" i="8" s="1"/>
  <c r="AI66" i="8"/>
  <c r="AQ66" i="8" s="1"/>
  <c r="AJ66" i="8"/>
  <c r="AK66" i="8"/>
  <c r="AS66" i="8" s="1"/>
  <c r="AL66" i="8"/>
  <c r="AT66" i="8" s="1"/>
  <c r="AM66" i="8"/>
  <c r="AN66" i="8"/>
  <c r="AO66" i="8"/>
  <c r="AP66" i="8"/>
  <c r="AI67" i="8"/>
  <c r="AQ67" i="8" s="1"/>
  <c r="AJ67" i="8"/>
  <c r="AK67" i="8"/>
  <c r="AS67" i="8" s="1"/>
  <c r="AL67" i="8"/>
  <c r="AT67" i="8" s="1"/>
  <c r="AM67" i="8"/>
  <c r="AN67" i="8"/>
  <c r="AO67" i="8"/>
  <c r="AP67" i="8"/>
  <c r="AI68" i="8"/>
  <c r="AQ68" i="8" s="1"/>
  <c r="AJ68" i="8"/>
  <c r="AK68" i="8"/>
  <c r="AS68" i="8" s="1"/>
  <c r="AL68" i="8"/>
  <c r="AM68" i="8"/>
  <c r="AN68" i="8"/>
  <c r="AO68" i="8"/>
  <c r="AP68" i="8"/>
  <c r="AI69" i="8"/>
  <c r="AJ69" i="8"/>
  <c r="AK69" i="8"/>
  <c r="AS69" i="8" s="1"/>
  <c r="AL69" i="8"/>
  <c r="AT69" i="8" s="1"/>
  <c r="AM69" i="8"/>
  <c r="AN69" i="8"/>
  <c r="AO69" i="8"/>
  <c r="AP69" i="8"/>
  <c r="AI70" i="8"/>
  <c r="AJ70" i="8"/>
  <c r="AK70" i="8"/>
  <c r="AS70" i="8" s="1"/>
  <c r="AL70" i="8"/>
  <c r="AT70" i="8" s="1"/>
  <c r="AM70" i="8"/>
  <c r="AN70" i="8"/>
  <c r="AO70" i="8"/>
  <c r="AP70" i="8"/>
  <c r="AQ32" i="8"/>
  <c r="AR32" i="8"/>
  <c r="AS32" i="8"/>
  <c r="AT32" i="8"/>
  <c r="AU32" i="8"/>
  <c r="AV32" i="8"/>
  <c r="AW32" i="8"/>
  <c r="AS39" i="8"/>
  <c r="AQ40" i="8"/>
  <c r="AQ44" i="8"/>
  <c r="AS44" i="8"/>
  <c r="AU44" i="8"/>
  <c r="AS46" i="8"/>
  <c r="AS51" i="8"/>
  <c r="AR57" i="8"/>
  <c r="AS57" i="8"/>
  <c r="AR67" i="8"/>
  <c r="AY32" i="8"/>
  <c r="AZ32" i="8"/>
  <c r="BA32" i="8"/>
  <c r="BB32" i="8"/>
  <c r="BC32" i="8"/>
  <c r="BD32" i="8"/>
  <c r="BE32" i="8"/>
  <c r="BF32" i="8"/>
  <c r="AY33" i="8"/>
  <c r="AZ33" i="8"/>
  <c r="BA33" i="8"/>
  <c r="BB33" i="8"/>
  <c r="BC33" i="8"/>
  <c r="BD33" i="8"/>
  <c r="BE33" i="8"/>
  <c r="BF33" i="8"/>
  <c r="AY34" i="8"/>
  <c r="AZ34" i="8"/>
  <c r="BA34" i="8"/>
  <c r="BB34" i="8"/>
  <c r="BC34" i="8"/>
  <c r="BD34" i="8"/>
  <c r="BE34" i="8"/>
  <c r="BF34" i="8"/>
  <c r="AY35" i="8"/>
  <c r="AZ35" i="8"/>
  <c r="BA35" i="8"/>
  <c r="BB35" i="8"/>
  <c r="BC35" i="8"/>
  <c r="BD35" i="8"/>
  <c r="BE35" i="8"/>
  <c r="BF35" i="8"/>
  <c r="AY36" i="8"/>
  <c r="AZ36" i="8"/>
  <c r="BA36" i="8"/>
  <c r="BB36" i="8"/>
  <c r="BC36" i="8"/>
  <c r="BD36" i="8"/>
  <c r="BE36" i="8"/>
  <c r="BF36" i="8"/>
  <c r="AY37" i="8"/>
  <c r="AZ37" i="8"/>
  <c r="BA37" i="8"/>
  <c r="BB37" i="8"/>
  <c r="BC37" i="8"/>
  <c r="BD37" i="8"/>
  <c r="BE37" i="8"/>
  <c r="BF37" i="8"/>
  <c r="AY38" i="8"/>
  <c r="AZ38" i="8"/>
  <c r="BA38" i="8"/>
  <c r="BB38" i="8"/>
  <c r="BC38" i="8"/>
  <c r="BD38" i="8"/>
  <c r="BE38" i="8"/>
  <c r="BF38" i="8"/>
  <c r="AY39" i="8"/>
  <c r="AZ39" i="8"/>
  <c r="BA39" i="8"/>
  <c r="BB39" i="8"/>
  <c r="BC39" i="8"/>
  <c r="BD39" i="8"/>
  <c r="BE39" i="8"/>
  <c r="BF39" i="8"/>
  <c r="AY40" i="8"/>
  <c r="AZ40" i="8"/>
  <c r="BA40" i="8"/>
  <c r="BB40" i="8"/>
  <c r="BC40" i="8"/>
  <c r="BD40" i="8"/>
  <c r="BE40" i="8"/>
  <c r="BF40" i="8"/>
  <c r="AY41" i="8"/>
  <c r="AZ41" i="8"/>
  <c r="BA41" i="8"/>
  <c r="BB41" i="8"/>
  <c r="BC41" i="8"/>
  <c r="BD41" i="8"/>
  <c r="BE41" i="8"/>
  <c r="BF41" i="8"/>
  <c r="AY42" i="8"/>
  <c r="AZ42" i="8"/>
  <c r="BA42" i="8"/>
  <c r="BB42" i="8"/>
  <c r="BC42" i="8"/>
  <c r="BD42" i="8"/>
  <c r="BE42" i="8"/>
  <c r="BF42" i="8"/>
  <c r="AY43" i="8"/>
  <c r="AZ43" i="8"/>
  <c r="BA43" i="8"/>
  <c r="BB43" i="8"/>
  <c r="BC43" i="8"/>
  <c r="BD43" i="8"/>
  <c r="BE43" i="8"/>
  <c r="BF43" i="8"/>
  <c r="AY44" i="8"/>
  <c r="AZ44" i="8"/>
  <c r="BA44" i="8"/>
  <c r="BB44" i="8"/>
  <c r="BC44" i="8"/>
  <c r="BD44" i="8"/>
  <c r="BE44" i="8"/>
  <c r="BF44" i="8"/>
  <c r="AY45" i="8"/>
  <c r="AZ45" i="8"/>
  <c r="BA45" i="8"/>
  <c r="BB45" i="8"/>
  <c r="BC45" i="8"/>
  <c r="BD45" i="8"/>
  <c r="BE45" i="8"/>
  <c r="BF45" i="8"/>
  <c r="AY46" i="8"/>
  <c r="AZ46" i="8"/>
  <c r="BA46" i="8"/>
  <c r="BB46" i="8"/>
  <c r="BC46" i="8"/>
  <c r="BD46" i="8"/>
  <c r="BE46" i="8"/>
  <c r="BF46" i="8"/>
  <c r="AY47" i="8"/>
  <c r="AZ47" i="8"/>
  <c r="BA47" i="8"/>
  <c r="BB47" i="8"/>
  <c r="BC47" i="8"/>
  <c r="BD47" i="8"/>
  <c r="BE47" i="8"/>
  <c r="BF47" i="8"/>
  <c r="AY48" i="8"/>
  <c r="AZ48" i="8"/>
  <c r="BA48" i="8"/>
  <c r="BB48" i="8"/>
  <c r="BC48" i="8"/>
  <c r="BD48" i="8"/>
  <c r="BE48" i="8"/>
  <c r="BF48" i="8"/>
  <c r="AY49" i="8"/>
  <c r="AZ49" i="8"/>
  <c r="BA49" i="8"/>
  <c r="BB49" i="8"/>
  <c r="BC49" i="8"/>
  <c r="BD49" i="8"/>
  <c r="BE49" i="8"/>
  <c r="BF49" i="8"/>
  <c r="AY50" i="8"/>
  <c r="AZ50" i="8"/>
  <c r="BA50" i="8"/>
  <c r="BB50" i="8"/>
  <c r="BC50" i="8"/>
  <c r="BD50" i="8"/>
  <c r="BE50" i="8"/>
  <c r="BF50" i="8"/>
  <c r="AY51" i="8"/>
  <c r="AZ51" i="8"/>
  <c r="BA51" i="8"/>
  <c r="BB51" i="8"/>
  <c r="BC51" i="8"/>
  <c r="BD51" i="8"/>
  <c r="BE51" i="8"/>
  <c r="BF51" i="8"/>
  <c r="AY52" i="8"/>
  <c r="AZ52" i="8"/>
  <c r="BA52" i="8"/>
  <c r="BB52" i="8"/>
  <c r="BC52" i="8"/>
  <c r="BD52" i="8"/>
  <c r="BE52" i="8"/>
  <c r="BF52" i="8"/>
  <c r="AY53" i="8"/>
  <c r="AZ53" i="8"/>
  <c r="BA53" i="8"/>
  <c r="BB53" i="8"/>
  <c r="BC53" i="8"/>
  <c r="BD53" i="8"/>
  <c r="BE53" i="8"/>
  <c r="BF53" i="8"/>
  <c r="AY54" i="8"/>
  <c r="AZ54" i="8"/>
  <c r="BA54" i="8"/>
  <c r="BB54" i="8"/>
  <c r="BC54" i="8"/>
  <c r="BD54" i="8"/>
  <c r="BE54" i="8"/>
  <c r="BF54" i="8"/>
  <c r="AY55" i="8"/>
  <c r="AZ55" i="8"/>
  <c r="BA55" i="8"/>
  <c r="BB55" i="8"/>
  <c r="BC55" i="8"/>
  <c r="BD55" i="8"/>
  <c r="BE55" i="8"/>
  <c r="BF55" i="8"/>
  <c r="AY56" i="8"/>
  <c r="AZ56" i="8"/>
  <c r="BA56" i="8"/>
  <c r="BB56" i="8"/>
  <c r="BC56" i="8"/>
  <c r="BD56" i="8"/>
  <c r="BE56" i="8"/>
  <c r="BF56" i="8"/>
  <c r="AY57" i="8"/>
  <c r="AZ57" i="8"/>
  <c r="BA57" i="8"/>
  <c r="BB57" i="8"/>
  <c r="BC57" i="8"/>
  <c r="BD57" i="8"/>
  <c r="BE57" i="8"/>
  <c r="BF57" i="8"/>
  <c r="AY58" i="8"/>
  <c r="AZ58" i="8"/>
  <c r="BA58" i="8"/>
  <c r="BB58" i="8"/>
  <c r="BC58" i="8"/>
  <c r="BD58" i="8"/>
  <c r="BE58" i="8"/>
  <c r="BF58" i="8"/>
  <c r="AY59" i="8"/>
  <c r="AZ59" i="8"/>
  <c r="BA59" i="8"/>
  <c r="BB59" i="8"/>
  <c r="BC59" i="8"/>
  <c r="BD59" i="8"/>
  <c r="BE59" i="8"/>
  <c r="BF59" i="8"/>
  <c r="AY60" i="8"/>
  <c r="AZ60" i="8"/>
  <c r="BA60" i="8"/>
  <c r="BB60" i="8"/>
  <c r="BC60" i="8"/>
  <c r="BD60" i="8"/>
  <c r="BE60" i="8"/>
  <c r="BF60" i="8"/>
  <c r="AY61" i="8"/>
  <c r="AZ61" i="8"/>
  <c r="BA61" i="8"/>
  <c r="BB61" i="8"/>
  <c r="BC61" i="8"/>
  <c r="BD61" i="8"/>
  <c r="BE61" i="8"/>
  <c r="BF61" i="8"/>
  <c r="AY62" i="8"/>
  <c r="AZ62" i="8"/>
  <c r="BA62" i="8"/>
  <c r="BB62" i="8"/>
  <c r="BC62" i="8"/>
  <c r="BD62" i="8"/>
  <c r="BE62" i="8"/>
  <c r="BF62" i="8"/>
  <c r="AY63" i="8"/>
  <c r="AZ63" i="8"/>
  <c r="BA63" i="8"/>
  <c r="BB63" i="8"/>
  <c r="BC63" i="8"/>
  <c r="BD63" i="8"/>
  <c r="BE63" i="8"/>
  <c r="BF63" i="8"/>
  <c r="AY64" i="8"/>
  <c r="AZ64" i="8"/>
  <c r="BA64" i="8"/>
  <c r="BB64" i="8"/>
  <c r="BC64" i="8"/>
  <c r="BD64" i="8"/>
  <c r="BE64" i="8"/>
  <c r="BF64" i="8"/>
  <c r="AY65" i="8"/>
  <c r="AZ65" i="8"/>
  <c r="BA65" i="8"/>
  <c r="BB65" i="8"/>
  <c r="BC65" i="8"/>
  <c r="BD65" i="8"/>
  <c r="BE65" i="8"/>
  <c r="BF65" i="8"/>
  <c r="AY66" i="8"/>
  <c r="AZ66" i="8"/>
  <c r="BA66" i="8"/>
  <c r="BB66" i="8"/>
  <c r="BC66" i="8"/>
  <c r="BD66" i="8"/>
  <c r="BE66" i="8"/>
  <c r="BF66" i="8"/>
  <c r="AY67" i="8"/>
  <c r="AZ67" i="8"/>
  <c r="BA67" i="8"/>
  <c r="BB67" i="8"/>
  <c r="BC67" i="8"/>
  <c r="BD67" i="8"/>
  <c r="BE67" i="8"/>
  <c r="BF67" i="8"/>
  <c r="AY68" i="8"/>
  <c r="AZ68" i="8"/>
  <c r="BA68" i="8"/>
  <c r="BB68" i="8"/>
  <c r="BC68" i="8"/>
  <c r="BD68" i="8"/>
  <c r="BE68" i="8"/>
  <c r="BF68" i="8"/>
  <c r="AY69" i="8"/>
  <c r="AZ69" i="8"/>
  <c r="BA69" i="8"/>
  <c r="BB69" i="8"/>
  <c r="BC69" i="8"/>
  <c r="BD69" i="8"/>
  <c r="BE69" i="8"/>
  <c r="BF69" i="8"/>
  <c r="AY70" i="8"/>
  <c r="AZ70" i="8"/>
  <c r="BA70" i="8"/>
  <c r="BB70" i="8"/>
  <c r="BC70" i="8"/>
  <c r="BD70" i="8"/>
  <c r="BE70" i="8"/>
  <c r="BF70" i="8"/>
  <c r="BG32" i="8"/>
  <c r="BH32" i="8"/>
  <c r="BI32" i="8"/>
  <c r="BJ32" i="8"/>
  <c r="BK32" i="8"/>
  <c r="BL32" i="8"/>
  <c r="BM32" i="8"/>
  <c r="BN32" i="8"/>
  <c r="BG33" i="8"/>
  <c r="BH33" i="8"/>
  <c r="BI33" i="8"/>
  <c r="BJ33" i="8"/>
  <c r="BK33" i="8"/>
  <c r="BL33" i="8"/>
  <c r="BM33" i="8"/>
  <c r="BN33" i="8"/>
  <c r="BG34" i="8"/>
  <c r="BH34" i="8"/>
  <c r="BI34" i="8"/>
  <c r="BJ34" i="8"/>
  <c r="BK34" i="8"/>
  <c r="BL34" i="8"/>
  <c r="BM34" i="8"/>
  <c r="BN34" i="8"/>
  <c r="BG35" i="8"/>
  <c r="BH35" i="8"/>
  <c r="BI35" i="8"/>
  <c r="BJ35" i="8"/>
  <c r="BK35" i="8"/>
  <c r="BL35" i="8"/>
  <c r="BM35" i="8"/>
  <c r="BN35" i="8"/>
  <c r="BG36" i="8"/>
  <c r="BH36" i="8"/>
  <c r="BI36" i="8"/>
  <c r="BJ36" i="8"/>
  <c r="BK36" i="8"/>
  <c r="BL36" i="8"/>
  <c r="BM36" i="8"/>
  <c r="BN36" i="8"/>
  <c r="BG37" i="8"/>
  <c r="BH37" i="8"/>
  <c r="BI37" i="8"/>
  <c r="BJ37" i="8"/>
  <c r="BK37" i="8"/>
  <c r="BL37" i="8"/>
  <c r="BM37" i="8"/>
  <c r="BN37" i="8"/>
  <c r="BG38" i="8"/>
  <c r="BH38" i="8"/>
  <c r="BI38" i="8"/>
  <c r="BJ38" i="8"/>
  <c r="BK38" i="8"/>
  <c r="BL38" i="8"/>
  <c r="BM38" i="8"/>
  <c r="BN38" i="8"/>
  <c r="BG39" i="8"/>
  <c r="BH39" i="8"/>
  <c r="BI39" i="8"/>
  <c r="BJ39" i="8"/>
  <c r="BK39" i="8"/>
  <c r="BL39" i="8"/>
  <c r="BM39" i="8"/>
  <c r="BN39" i="8"/>
  <c r="BG40" i="8"/>
  <c r="BH40" i="8"/>
  <c r="BI40" i="8"/>
  <c r="BJ40" i="8"/>
  <c r="BK40" i="8"/>
  <c r="BL40" i="8"/>
  <c r="BM40" i="8"/>
  <c r="BN40" i="8"/>
  <c r="BG41" i="8"/>
  <c r="BH41" i="8"/>
  <c r="BI41" i="8"/>
  <c r="BJ41" i="8"/>
  <c r="BK41" i="8"/>
  <c r="BL41" i="8"/>
  <c r="BM41" i="8"/>
  <c r="BN41" i="8"/>
  <c r="BG42" i="8"/>
  <c r="BH42" i="8"/>
  <c r="BI42" i="8"/>
  <c r="BJ42" i="8"/>
  <c r="BK42" i="8"/>
  <c r="BL42" i="8"/>
  <c r="BM42" i="8"/>
  <c r="BN42" i="8"/>
  <c r="BG43" i="8"/>
  <c r="BH43" i="8"/>
  <c r="BI43" i="8"/>
  <c r="BJ43" i="8"/>
  <c r="BK43" i="8"/>
  <c r="BL43" i="8"/>
  <c r="BM43" i="8"/>
  <c r="BN43" i="8"/>
  <c r="BG44" i="8"/>
  <c r="BH44" i="8"/>
  <c r="BI44" i="8"/>
  <c r="BJ44" i="8"/>
  <c r="BK44" i="8"/>
  <c r="BL44" i="8"/>
  <c r="BM44" i="8"/>
  <c r="BN44" i="8"/>
  <c r="BG45" i="8"/>
  <c r="BH45" i="8"/>
  <c r="BI45" i="8"/>
  <c r="BJ45" i="8"/>
  <c r="BK45" i="8"/>
  <c r="BL45" i="8"/>
  <c r="BM45" i="8"/>
  <c r="BN45" i="8"/>
  <c r="BG46" i="8"/>
  <c r="BH46" i="8"/>
  <c r="BI46" i="8"/>
  <c r="BJ46" i="8"/>
  <c r="BK46" i="8"/>
  <c r="BL46" i="8"/>
  <c r="BM46" i="8"/>
  <c r="BN46" i="8"/>
  <c r="BG47" i="8"/>
  <c r="BH47" i="8"/>
  <c r="BI47" i="8"/>
  <c r="BJ47" i="8"/>
  <c r="BK47" i="8"/>
  <c r="BL47" i="8"/>
  <c r="BM47" i="8"/>
  <c r="BN47" i="8"/>
  <c r="BG48" i="8"/>
  <c r="BH48" i="8"/>
  <c r="BI48" i="8"/>
  <c r="BJ48" i="8"/>
  <c r="BK48" i="8"/>
  <c r="BL48" i="8"/>
  <c r="BM48" i="8"/>
  <c r="BN48" i="8"/>
  <c r="BG49" i="8"/>
  <c r="BH49" i="8"/>
  <c r="BI49" i="8"/>
  <c r="BJ49" i="8"/>
  <c r="BK49" i="8"/>
  <c r="BL49" i="8"/>
  <c r="BM49" i="8"/>
  <c r="BN49" i="8"/>
  <c r="BG50" i="8"/>
  <c r="BH50" i="8"/>
  <c r="BI50" i="8"/>
  <c r="BJ50" i="8"/>
  <c r="BK50" i="8"/>
  <c r="BL50" i="8"/>
  <c r="BM50" i="8"/>
  <c r="BN50" i="8"/>
  <c r="BG51" i="8"/>
  <c r="BH51" i="8"/>
  <c r="BI51" i="8"/>
  <c r="BJ51" i="8"/>
  <c r="BK51" i="8"/>
  <c r="BL51" i="8"/>
  <c r="BM51" i="8"/>
  <c r="BN51" i="8"/>
  <c r="BG52" i="8"/>
  <c r="BH52" i="8"/>
  <c r="BI52" i="8"/>
  <c r="BJ52" i="8"/>
  <c r="BK52" i="8"/>
  <c r="BL52" i="8"/>
  <c r="BM52" i="8"/>
  <c r="BN52" i="8"/>
  <c r="BG53" i="8"/>
  <c r="BH53" i="8"/>
  <c r="BI53" i="8"/>
  <c r="BJ53" i="8"/>
  <c r="BK53" i="8"/>
  <c r="BL53" i="8"/>
  <c r="BM53" i="8"/>
  <c r="BN53" i="8"/>
  <c r="BG54" i="8"/>
  <c r="BH54" i="8"/>
  <c r="BI54" i="8"/>
  <c r="BJ54" i="8"/>
  <c r="BK54" i="8"/>
  <c r="BL54" i="8"/>
  <c r="BM54" i="8"/>
  <c r="BN54" i="8"/>
  <c r="BG55" i="8"/>
  <c r="BH55" i="8"/>
  <c r="BI55" i="8"/>
  <c r="BJ55" i="8"/>
  <c r="BK55" i="8"/>
  <c r="BL55" i="8"/>
  <c r="BM55" i="8"/>
  <c r="BN55" i="8"/>
  <c r="BG56" i="8"/>
  <c r="BH56" i="8"/>
  <c r="BI56" i="8"/>
  <c r="BJ56" i="8"/>
  <c r="BK56" i="8"/>
  <c r="BL56" i="8"/>
  <c r="BM56" i="8"/>
  <c r="BN56" i="8"/>
  <c r="BG57" i="8"/>
  <c r="BH57" i="8"/>
  <c r="BI57" i="8"/>
  <c r="BJ57" i="8"/>
  <c r="BK57" i="8"/>
  <c r="BL57" i="8"/>
  <c r="BM57" i="8"/>
  <c r="BN57" i="8"/>
  <c r="BG58" i="8"/>
  <c r="BH58" i="8"/>
  <c r="BI58" i="8"/>
  <c r="BJ58" i="8"/>
  <c r="BK58" i="8"/>
  <c r="BL58" i="8"/>
  <c r="BM58" i="8"/>
  <c r="BN58" i="8"/>
  <c r="BG59" i="8"/>
  <c r="BH59" i="8"/>
  <c r="BI59" i="8"/>
  <c r="BJ59" i="8"/>
  <c r="BK59" i="8"/>
  <c r="BL59" i="8"/>
  <c r="BM59" i="8"/>
  <c r="BN59" i="8"/>
  <c r="BG60" i="8"/>
  <c r="BH60" i="8"/>
  <c r="BI60" i="8"/>
  <c r="BJ60" i="8"/>
  <c r="BK60" i="8"/>
  <c r="BL60" i="8"/>
  <c r="BM60" i="8"/>
  <c r="BN60" i="8"/>
  <c r="BG61" i="8"/>
  <c r="BH61" i="8"/>
  <c r="BI61" i="8"/>
  <c r="BJ61" i="8"/>
  <c r="BK61" i="8"/>
  <c r="BL61" i="8"/>
  <c r="BM61" i="8"/>
  <c r="BN61" i="8"/>
  <c r="BG62" i="8"/>
  <c r="BH62" i="8"/>
  <c r="BI62" i="8"/>
  <c r="BJ62" i="8"/>
  <c r="BK62" i="8"/>
  <c r="BL62" i="8"/>
  <c r="BM62" i="8"/>
  <c r="BN62" i="8"/>
  <c r="BG63" i="8"/>
  <c r="BH63" i="8"/>
  <c r="BI63" i="8"/>
  <c r="BJ63" i="8"/>
  <c r="BK63" i="8"/>
  <c r="BL63" i="8"/>
  <c r="BM63" i="8"/>
  <c r="BN63" i="8"/>
  <c r="BG64" i="8"/>
  <c r="BH64" i="8"/>
  <c r="BI64" i="8"/>
  <c r="BJ64" i="8"/>
  <c r="BK64" i="8"/>
  <c r="BL64" i="8"/>
  <c r="BM64" i="8"/>
  <c r="BN64" i="8"/>
  <c r="BG65" i="8"/>
  <c r="BH65" i="8"/>
  <c r="BI65" i="8"/>
  <c r="BJ65" i="8"/>
  <c r="BK65" i="8"/>
  <c r="BL65" i="8"/>
  <c r="BM65" i="8"/>
  <c r="BN65" i="8"/>
  <c r="BG66" i="8"/>
  <c r="BH66" i="8"/>
  <c r="BI66" i="8"/>
  <c r="BJ66" i="8"/>
  <c r="BK66" i="8"/>
  <c r="BL66" i="8"/>
  <c r="BM66" i="8"/>
  <c r="BN66" i="8"/>
  <c r="BG67" i="8"/>
  <c r="BH67" i="8"/>
  <c r="BI67" i="8"/>
  <c r="BJ67" i="8"/>
  <c r="BK67" i="8"/>
  <c r="BL67" i="8"/>
  <c r="BM67" i="8"/>
  <c r="BN67" i="8"/>
  <c r="BG68" i="8"/>
  <c r="BH68" i="8"/>
  <c r="BI68" i="8"/>
  <c r="BJ68" i="8"/>
  <c r="BK68" i="8"/>
  <c r="BL68" i="8"/>
  <c r="BM68" i="8"/>
  <c r="BN68" i="8"/>
  <c r="BG69" i="8"/>
  <c r="BH69" i="8"/>
  <c r="BI69" i="8"/>
  <c r="BJ69" i="8"/>
  <c r="BK69" i="8"/>
  <c r="BL69" i="8"/>
  <c r="BM69" i="8"/>
  <c r="BN69" i="8"/>
  <c r="BG70" i="8"/>
  <c r="BH70" i="8"/>
  <c r="BI70" i="8"/>
  <c r="BJ70" i="8"/>
  <c r="BK70" i="8"/>
  <c r="BL70" i="8"/>
  <c r="BM70" i="8"/>
  <c r="BN70" i="8"/>
  <c r="BF31" i="8"/>
  <c r="BE31" i="8"/>
  <c r="BD31" i="8"/>
  <c r="BC31" i="8"/>
  <c r="BB31" i="8"/>
  <c r="BA31" i="8"/>
  <c r="AZ31" i="8"/>
  <c r="AY31" i="8"/>
  <c r="AP31" i="8"/>
  <c r="AO31" i="8"/>
  <c r="AN31" i="8"/>
  <c r="AM31" i="8"/>
  <c r="AL31" i="8"/>
  <c r="AK31" i="8"/>
  <c r="AJ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AI31" i="8"/>
  <c r="S23" i="16"/>
  <c r="AA23" i="16" s="1"/>
  <c r="S24" i="16"/>
  <c r="X24" i="16" s="1"/>
  <c r="S25" i="16"/>
  <c r="AA25" i="16" s="1"/>
  <c r="S26" i="16"/>
  <c r="AA26" i="16" s="1"/>
  <c r="S27" i="16"/>
  <c r="AA27" i="16" s="1"/>
  <c r="S28" i="16"/>
  <c r="AA28" i="16" s="1"/>
  <c r="S29" i="16"/>
  <c r="AA29" i="16" s="1"/>
  <c r="S30" i="16"/>
  <c r="AA30" i="16" s="1"/>
  <c r="S31" i="16"/>
  <c r="AA31" i="16" s="1"/>
  <c r="S32" i="16"/>
  <c r="AA32" i="16" s="1"/>
  <c r="S33" i="16"/>
  <c r="AA33" i="16" s="1"/>
  <c r="S34" i="16"/>
  <c r="AA34" i="16" s="1"/>
  <c r="S35" i="16"/>
  <c r="AA35" i="16" s="1"/>
  <c r="S36" i="16"/>
  <c r="AA36" i="16" s="1"/>
  <c r="S37" i="16"/>
  <c r="AA37" i="16" s="1"/>
  <c r="S38" i="16"/>
  <c r="AA38" i="16" s="1"/>
  <c r="S39" i="16"/>
  <c r="AA39" i="16" s="1"/>
  <c r="S40" i="16"/>
  <c r="AA40" i="16" s="1"/>
  <c r="S41" i="16"/>
  <c r="AA41" i="16" s="1"/>
  <c r="S42" i="16"/>
  <c r="AA42" i="16" s="1"/>
  <c r="S43" i="16"/>
  <c r="AA43" i="16" s="1"/>
  <c r="S44" i="16"/>
  <c r="AA44" i="16" s="1"/>
  <c r="S45" i="16"/>
  <c r="AA45" i="16" s="1"/>
  <c r="S46" i="16"/>
  <c r="AA46" i="16" s="1"/>
  <c r="S47" i="16"/>
  <c r="AA47" i="16" s="1"/>
  <c r="S48" i="16"/>
  <c r="AA48" i="16" s="1"/>
  <c r="S49" i="16"/>
  <c r="AA49" i="16" s="1"/>
  <c r="S50" i="16"/>
  <c r="AA50" i="16" s="1"/>
  <c r="S51" i="16"/>
  <c r="AA51" i="16" s="1"/>
  <c r="S52" i="16"/>
  <c r="AA52" i="16" s="1"/>
  <c r="S53" i="16"/>
  <c r="AA53" i="16" s="1"/>
  <c r="S54" i="16"/>
  <c r="AA54" i="16" s="1"/>
  <c r="S55" i="16"/>
  <c r="AA55" i="16" s="1"/>
  <c r="S56" i="16"/>
  <c r="AA56" i="16" s="1"/>
  <c r="S57" i="16"/>
  <c r="AA57" i="16" s="1"/>
  <c r="S58" i="16"/>
  <c r="AA58" i="16" s="1"/>
  <c r="S59" i="16"/>
  <c r="AA59" i="16" s="1"/>
  <c r="S60" i="16"/>
  <c r="AA60" i="16" s="1"/>
  <c r="S61" i="16"/>
  <c r="AA61" i="16" s="1"/>
  <c r="S22" i="16"/>
  <c r="X22" i="16" s="1"/>
  <c r="S24" i="1"/>
  <c r="T24" i="1" s="1"/>
  <c r="AB24" i="1" s="1"/>
  <c r="S25" i="1"/>
  <c r="T25" i="1" s="1"/>
  <c r="AB25" i="1" s="1"/>
  <c r="S26" i="1"/>
  <c r="Y26" i="1" s="1"/>
  <c r="AG26" i="1" s="1"/>
  <c r="S27" i="1"/>
  <c r="Y27" i="1" s="1"/>
  <c r="AG27" i="1" s="1"/>
  <c r="S28" i="1"/>
  <c r="Z28" i="1" s="1"/>
  <c r="AH28" i="1" s="1"/>
  <c r="S29" i="1"/>
  <c r="Z29" i="1" s="1"/>
  <c r="AH29" i="1" s="1"/>
  <c r="S30" i="1"/>
  <c r="X30" i="1" s="1"/>
  <c r="AF30" i="1" s="1"/>
  <c r="S31" i="1"/>
  <c r="V31" i="1" s="1"/>
  <c r="AD31" i="1" s="1"/>
  <c r="S32" i="1"/>
  <c r="U32" i="1" s="1"/>
  <c r="AC32" i="1" s="1"/>
  <c r="S33" i="1"/>
  <c r="Z33" i="1" s="1"/>
  <c r="AH33" i="1" s="1"/>
  <c r="S34" i="1"/>
  <c r="V34" i="1" s="1"/>
  <c r="AD34" i="1" s="1"/>
  <c r="S35" i="1"/>
  <c r="U35" i="1" s="1"/>
  <c r="AC35" i="1" s="1"/>
  <c r="S36" i="1"/>
  <c r="Z36" i="1" s="1"/>
  <c r="AH36" i="1" s="1"/>
  <c r="S37" i="1"/>
  <c r="Z37" i="1" s="1"/>
  <c r="AH37" i="1" s="1"/>
  <c r="S38" i="1"/>
  <c r="Z38" i="1" s="1"/>
  <c r="AH38" i="1" s="1"/>
  <c r="S39" i="1"/>
  <c r="W39" i="1" s="1"/>
  <c r="AE39" i="1" s="1"/>
  <c r="S40" i="1"/>
  <c r="T40" i="1" s="1"/>
  <c r="AB40" i="1" s="1"/>
  <c r="S41" i="1"/>
  <c r="AA41" i="1" s="1"/>
  <c r="AI41" i="1" s="1"/>
  <c r="S42" i="1"/>
  <c r="Y42" i="1" s="1"/>
  <c r="AG42" i="1" s="1"/>
  <c r="S43" i="1"/>
  <c r="Y43" i="1" s="1"/>
  <c r="AG43" i="1" s="1"/>
  <c r="S44" i="1"/>
  <c r="Y44" i="1" s="1"/>
  <c r="AG44" i="1" s="1"/>
  <c r="S45" i="1"/>
  <c r="Y45" i="1" s="1"/>
  <c r="AG45" i="1" s="1"/>
  <c r="S46" i="1"/>
  <c r="Y46" i="1" s="1"/>
  <c r="AG46" i="1" s="1"/>
  <c r="S47" i="1"/>
  <c r="Y47" i="1" s="1"/>
  <c r="AG47" i="1" s="1"/>
  <c r="S48" i="1"/>
  <c r="Y48" i="1" s="1"/>
  <c r="AG48" i="1" s="1"/>
  <c r="S49" i="1"/>
  <c r="Y49" i="1" s="1"/>
  <c r="AG49" i="1" s="1"/>
  <c r="S50" i="1"/>
  <c r="Y50" i="1" s="1"/>
  <c r="AG50" i="1" s="1"/>
  <c r="S51" i="1"/>
  <c r="Y51" i="1" s="1"/>
  <c r="AG51" i="1" s="1"/>
  <c r="S52" i="1"/>
  <c r="Y52" i="1" s="1"/>
  <c r="AG52" i="1" s="1"/>
  <c r="S53" i="1"/>
  <c r="Y53" i="1" s="1"/>
  <c r="AG53" i="1" s="1"/>
  <c r="S54" i="1"/>
  <c r="Y54" i="1" s="1"/>
  <c r="AG54" i="1" s="1"/>
  <c r="S55" i="1"/>
  <c r="Y55" i="1" s="1"/>
  <c r="AG55" i="1" s="1"/>
  <c r="S56" i="1"/>
  <c r="Y56" i="1" s="1"/>
  <c r="AG56" i="1" s="1"/>
  <c r="S57" i="1"/>
  <c r="Y57" i="1" s="1"/>
  <c r="AG57" i="1" s="1"/>
  <c r="S58" i="1"/>
  <c r="Y58" i="1" s="1"/>
  <c r="AG58" i="1" s="1"/>
  <c r="S59" i="1"/>
  <c r="Y59" i="1" s="1"/>
  <c r="AG59" i="1" s="1"/>
  <c r="S60" i="1"/>
  <c r="Y60" i="1" s="1"/>
  <c r="AG60" i="1" s="1"/>
  <c r="S61" i="1"/>
  <c r="Y61" i="1" s="1"/>
  <c r="AG61" i="1" s="1"/>
  <c r="S62" i="1"/>
  <c r="Y62" i="1" s="1"/>
  <c r="AG62" i="1" s="1"/>
  <c r="S23" i="1"/>
  <c r="U23" i="1" s="1"/>
  <c r="AC23" i="1" s="1"/>
  <c r="K24" i="1"/>
  <c r="L24" i="1"/>
  <c r="M24" i="1"/>
  <c r="N24" i="1"/>
  <c r="O24" i="1"/>
  <c r="P24" i="1"/>
  <c r="Q24" i="1"/>
  <c r="R24" i="1"/>
  <c r="K25" i="1"/>
  <c r="L25" i="1"/>
  <c r="M25" i="1"/>
  <c r="N25" i="1"/>
  <c r="O25" i="1"/>
  <c r="P25" i="1"/>
  <c r="Q25" i="1"/>
  <c r="R25" i="1"/>
  <c r="K26" i="1"/>
  <c r="L26" i="1"/>
  <c r="M26" i="1"/>
  <c r="N26" i="1"/>
  <c r="O26" i="1"/>
  <c r="P26" i="1"/>
  <c r="Q26" i="1"/>
  <c r="R26" i="1"/>
  <c r="K27" i="1"/>
  <c r="L27" i="1"/>
  <c r="M27" i="1"/>
  <c r="N27" i="1"/>
  <c r="O27" i="1"/>
  <c r="P27" i="1"/>
  <c r="Q27" i="1"/>
  <c r="R27" i="1"/>
  <c r="K28" i="1"/>
  <c r="L28" i="1"/>
  <c r="M28" i="1"/>
  <c r="N28" i="1"/>
  <c r="O28" i="1"/>
  <c r="P28" i="1"/>
  <c r="Q28" i="1"/>
  <c r="R28" i="1"/>
  <c r="K29" i="1"/>
  <c r="L29" i="1"/>
  <c r="M29" i="1"/>
  <c r="N29" i="1"/>
  <c r="O29" i="1"/>
  <c r="P29" i="1"/>
  <c r="Q29" i="1"/>
  <c r="R29" i="1"/>
  <c r="K30" i="1"/>
  <c r="L30" i="1"/>
  <c r="M30" i="1"/>
  <c r="N30" i="1"/>
  <c r="O30" i="1"/>
  <c r="P30" i="1"/>
  <c r="Q30" i="1"/>
  <c r="R30" i="1"/>
  <c r="K31" i="1"/>
  <c r="L31" i="1"/>
  <c r="M31" i="1"/>
  <c r="N31" i="1"/>
  <c r="O31" i="1"/>
  <c r="P31" i="1"/>
  <c r="Q31" i="1"/>
  <c r="R31" i="1"/>
  <c r="K32" i="1"/>
  <c r="L32" i="1"/>
  <c r="M32" i="1"/>
  <c r="N32" i="1"/>
  <c r="O32" i="1"/>
  <c r="P32" i="1"/>
  <c r="Q32" i="1"/>
  <c r="R32" i="1"/>
  <c r="K33" i="1"/>
  <c r="L33" i="1"/>
  <c r="M33" i="1"/>
  <c r="N33" i="1"/>
  <c r="O33" i="1"/>
  <c r="P33" i="1"/>
  <c r="Q33" i="1"/>
  <c r="R33" i="1"/>
  <c r="K34" i="1"/>
  <c r="L34" i="1"/>
  <c r="M34" i="1"/>
  <c r="N34" i="1"/>
  <c r="O34" i="1"/>
  <c r="P34" i="1"/>
  <c r="Q34" i="1"/>
  <c r="R34" i="1"/>
  <c r="K35" i="1"/>
  <c r="L35" i="1"/>
  <c r="M35" i="1"/>
  <c r="N35" i="1"/>
  <c r="O35" i="1"/>
  <c r="P35" i="1"/>
  <c r="Q35" i="1"/>
  <c r="R35" i="1"/>
  <c r="K36" i="1"/>
  <c r="L36" i="1"/>
  <c r="M36" i="1"/>
  <c r="N36" i="1"/>
  <c r="O36" i="1"/>
  <c r="P36" i="1"/>
  <c r="Q36" i="1"/>
  <c r="R36" i="1"/>
  <c r="K37" i="1"/>
  <c r="L37" i="1"/>
  <c r="M37" i="1"/>
  <c r="N37" i="1"/>
  <c r="O37" i="1"/>
  <c r="P37" i="1"/>
  <c r="Q37" i="1"/>
  <c r="R37" i="1"/>
  <c r="K38" i="1"/>
  <c r="L38" i="1"/>
  <c r="M38" i="1"/>
  <c r="N38" i="1"/>
  <c r="O38" i="1"/>
  <c r="P38" i="1"/>
  <c r="Q38" i="1"/>
  <c r="R38" i="1"/>
  <c r="K39" i="1"/>
  <c r="L39" i="1"/>
  <c r="M39" i="1"/>
  <c r="N39" i="1"/>
  <c r="O39" i="1"/>
  <c r="P39" i="1"/>
  <c r="Q39" i="1"/>
  <c r="R39" i="1"/>
  <c r="K40" i="1"/>
  <c r="L40" i="1"/>
  <c r="M40" i="1"/>
  <c r="N40" i="1"/>
  <c r="O40" i="1"/>
  <c r="P40" i="1"/>
  <c r="Q40" i="1"/>
  <c r="R40" i="1"/>
  <c r="K41" i="1"/>
  <c r="L41" i="1"/>
  <c r="M41" i="1"/>
  <c r="N41" i="1"/>
  <c r="O41" i="1"/>
  <c r="P41" i="1"/>
  <c r="Q41" i="1"/>
  <c r="R41" i="1"/>
  <c r="K42" i="1"/>
  <c r="L42" i="1"/>
  <c r="M42" i="1"/>
  <c r="N42" i="1"/>
  <c r="O42" i="1"/>
  <c r="P42" i="1"/>
  <c r="Q42" i="1"/>
  <c r="R42" i="1"/>
  <c r="K43" i="1"/>
  <c r="L43" i="1"/>
  <c r="M43" i="1"/>
  <c r="N43" i="1"/>
  <c r="O43" i="1"/>
  <c r="P43" i="1"/>
  <c r="Q43" i="1"/>
  <c r="R43" i="1"/>
  <c r="K44" i="1"/>
  <c r="L44" i="1"/>
  <c r="M44" i="1"/>
  <c r="N44" i="1"/>
  <c r="O44" i="1"/>
  <c r="P44" i="1"/>
  <c r="Q44" i="1"/>
  <c r="R44" i="1"/>
  <c r="K45" i="1"/>
  <c r="L45" i="1"/>
  <c r="M45" i="1"/>
  <c r="N45" i="1"/>
  <c r="O45" i="1"/>
  <c r="P45" i="1"/>
  <c r="Q45" i="1"/>
  <c r="R45" i="1"/>
  <c r="K46" i="1"/>
  <c r="L46" i="1"/>
  <c r="M46" i="1"/>
  <c r="N46" i="1"/>
  <c r="O46" i="1"/>
  <c r="P46" i="1"/>
  <c r="Q46" i="1"/>
  <c r="R46" i="1"/>
  <c r="K47" i="1"/>
  <c r="L47" i="1"/>
  <c r="M47" i="1"/>
  <c r="N47" i="1"/>
  <c r="O47" i="1"/>
  <c r="P47" i="1"/>
  <c r="Q47" i="1"/>
  <c r="R47" i="1"/>
  <c r="K48" i="1"/>
  <c r="L48" i="1"/>
  <c r="M48" i="1"/>
  <c r="N48" i="1"/>
  <c r="O48" i="1"/>
  <c r="P48" i="1"/>
  <c r="Q48" i="1"/>
  <c r="R48" i="1"/>
  <c r="K49" i="1"/>
  <c r="L49" i="1"/>
  <c r="M49" i="1"/>
  <c r="N49" i="1"/>
  <c r="O49" i="1"/>
  <c r="P49" i="1"/>
  <c r="Q49" i="1"/>
  <c r="R49" i="1"/>
  <c r="K50" i="1"/>
  <c r="L50" i="1"/>
  <c r="M50" i="1"/>
  <c r="N50" i="1"/>
  <c r="O50" i="1"/>
  <c r="P50" i="1"/>
  <c r="Q50" i="1"/>
  <c r="R50" i="1"/>
  <c r="K51" i="1"/>
  <c r="L51" i="1"/>
  <c r="M51" i="1"/>
  <c r="N51" i="1"/>
  <c r="O51" i="1"/>
  <c r="P51" i="1"/>
  <c r="Q51" i="1"/>
  <c r="R51" i="1"/>
  <c r="K52" i="1"/>
  <c r="L52" i="1"/>
  <c r="M52" i="1"/>
  <c r="N52" i="1"/>
  <c r="O52" i="1"/>
  <c r="P52" i="1"/>
  <c r="Q52" i="1"/>
  <c r="R52" i="1"/>
  <c r="K53" i="1"/>
  <c r="L53" i="1"/>
  <c r="M53" i="1"/>
  <c r="N53" i="1"/>
  <c r="O53" i="1"/>
  <c r="P53" i="1"/>
  <c r="Q53" i="1"/>
  <c r="R53" i="1"/>
  <c r="K54" i="1"/>
  <c r="L54" i="1"/>
  <c r="M54" i="1"/>
  <c r="N54" i="1"/>
  <c r="O54" i="1"/>
  <c r="P54" i="1"/>
  <c r="Q54" i="1"/>
  <c r="R54" i="1"/>
  <c r="K55" i="1"/>
  <c r="L55" i="1"/>
  <c r="M55" i="1"/>
  <c r="N55" i="1"/>
  <c r="O55" i="1"/>
  <c r="P55" i="1"/>
  <c r="Q55" i="1"/>
  <c r="R55" i="1"/>
  <c r="K56" i="1"/>
  <c r="L56" i="1"/>
  <c r="M56" i="1"/>
  <c r="N56" i="1"/>
  <c r="O56" i="1"/>
  <c r="P56" i="1"/>
  <c r="Q56" i="1"/>
  <c r="R56" i="1"/>
  <c r="K57" i="1"/>
  <c r="L57" i="1"/>
  <c r="M57" i="1"/>
  <c r="N57" i="1"/>
  <c r="O57" i="1"/>
  <c r="P57" i="1"/>
  <c r="Q57" i="1"/>
  <c r="R57" i="1"/>
  <c r="K58" i="1"/>
  <c r="L58" i="1"/>
  <c r="M58" i="1"/>
  <c r="N58" i="1"/>
  <c r="O58" i="1"/>
  <c r="P58" i="1"/>
  <c r="Q58" i="1"/>
  <c r="R58" i="1"/>
  <c r="K59" i="1"/>
  <c r="L59" i="1"/>
  <c r="M59" i="1"/>
  <c r="N59" i="1"/>
  <c r="O59" i="1"/>
  <c r="P59" i="1"/>
  <c r="Q59" i="1"/>
  <c r="R59" i="1"/>
  <c r="K60" i="1"/>
  <c r="L60" i="1"/>
  <c r="M60" i="1"/>
  <c r="N60" i="1"/>
  <c r="O60" i="1"/>
  <c r="P60" i="1"/>
  <c r="Q60" i="1"/>
  <c r="R60" i="1"/>
  <c r="K61" i="1"/>
  <c r="L61" i="1"/>
  <c r="M61" i="1"/>
  <c r="N61" i="1"/>
  <c r="O61" i="1"/>
  <c r="P61" i="1"/>
  <c r="Q61" i="1"/>
  <c r="R61" i="1"/>
  <c r="K62" i="1"/>
  <c r="L62" i="1"/>
  <c r="M62" i="1"/>
  <c r="N62" i="1"/>
  <c r="O62" i="1"/>
  <c r="P62" i="1"/>
  <c r="Q62" i="1"/>
  <c r="R62" i="1"/>
  <c r="L23" i="1"/>
  <c r="M23" i="1"/>
  <c r="N23" i="1"/>
  <c r="O23" i="1"/>
  <c r="P23" i="1"/>
  <c r="Q23" i="1"/>
  <c r="R23" i="1"/>
  <c r="K23" i="1"/>
  <c r="AA35" i="21"/>
  <c r="AE35" i="21"/>
  <c r="AB37" i="21"/>
  <c r="AC37" i="21"/>
  <c r="AE38" i="21"/>
  <c r="AB39" i="21"/>
  <c r="AA41" i="21"/>
  <c r="AC41" i="21"/>
  <c r="AD41" i="21"/>
  <c r="AA42" i="21"/>
  <c r="AB42" i="21"/>
  <c r="AC42" i="21"/>
  <c r="AD42" i="21"/>
  <c r="AE42" i="21"/>
  <c r="AF42" i="21"/>
  <c r="AA43" i="21"/>
  <c r="AE43" i="21"/>
  <c r="AA44" i="21"/>
  <c r="AB44" i="21"/>
  <c r="AC44" i="21"/>
  <c r="AA46" i="21"/>
  <c r="AB46" i="21"/>
  <c r="AE46" i="21"/>
  <c r="AF46" i="21"/>
  <c r="AB48" i="21"/>
  <c r="AA49" i="21"/>
  <c r="AE49" i="21"/>
  <c r="AA51" i="21"/>
  <c r="AB51" i="21"/>
  <c r="AD51" i="21"/>
  <c r="AA52" i="21"/>
  <c r="AB52" i="21"/>
  <c r="AC52" i="21"/>
  <c r="AA53" i="21"/>
  <c r="AB53" i="21"/>
  <c r="AC53" i="21"/>
  <c r="AE53" i="21"/>
  <c r="AF53" i="21"/>
  <c r="AB55" i="21"/>
  <c r="AA56" i="21"/>
  <c r="AB56" i="21"/>
  <c r="AE56" i="21"/>
  <c r="AA57" i="21"/>
  <c r="AC57" i="21"/>
  <c r="AD57" i="21"/>
  <c r="AA59" i="21"/>
  <c r="AB59" i="21"/>
  <c r="AA60" i="21"/>
  <c r="AA61" i="21"/>
  <c r="AB61" i="21"/>
  <c r="AB62" i="21"/>
  <c r="AE62" i="21"/>
  <c r="AA63" i="21"/>
  <c r="AC63" i="21"/>
  <c r="AD63" i="21"/>
  <c r="AA65" i="21"/>
  <c r="AE66" i="21"/>
  <c r="AF66" i="21"/>
  <c r="AA67" i="21"/>
  <c r="AC67" i="21"/>
  <c r="AD67" i="21"/>
  <c r="AA68" i="21"/>
  <c r="AB68" i="21"/>
  <c r="AA69" i="21"/>
  <c r="AB69" i="21"/>
  <c r="AA70" i="21"/>
  <c r="AB70" i="21"/>
  <c r="AE70" i="21"/>
  <c r="AA32" i="21"/>
  <c r="AB32" i="21"/>
  <c r="AC32" i="21"/>
  <c r="AE32" i="21"/>
  <c r="AA33" i="21"/>
  <c r="AB33" i="21"/>
  <c r="AE33" i="21"/>
  <c r="AA34" i="21"/>
  <c r="AB34" i="21"/>
  <c r="AC34" i="21"/>
  <c r="AE34" i="21"/>
  <c r="AF34" i="21"/>
  <c r="AA36" i="21"/>
  <c r="AA37" i="21"/>
  <c r="AA38" i="21"/>
  <c r="AA40" i="21"/>
  <c r="AD44" i="21"/>
  <c r="AA45" i="21"/>
  <c r="AC46" i="21"/>
  <c r="AB47" i="21"/>
  <c r="AA48" i="21"/>
  <c r="AC49" i="21"/>
  <c r="AA50" i="21"/>
  <c r="AC51" i="21"/>
  <c r="AA55" i="21"/>
  <c r="AB57" i="21"/>
  <c r="AA62" i="21"/>
  <c r="AC68" i="21"/>
  <c r="AD69" i="21"/>
  <c r="AQ33" i="21"/>
  <c r="AR33" i="21"/>
  <c r="AS33" i="21"/>
  <c r="AT33" i="21"/>
  <c r="AU33" i="21"/>
  <c r="AV33" i="21"/>
  <c r="AQ34" i="21"/>
  <c r="AR34" i="21"/>
  <c r="AS34" i="21"/>
  <c r="AT34" i="21"/>
  <c r="AU34" i="21"/>
  <c r="AV34" i="21"/>
  <c r="AQ35" i="21"/>
  <c r="AR35" i="21"/>
  <c r="AS35" i="21"/>
  <c r="AU35" i="21"/>
  <c r="AV35" i="21"/>
  <c r="AQ36" i="21"/>
  <c r="AR36" i="21"/>
  <c r="AS36" i="21"/>
  <c r="AT36" i="21"/>
  <c r="AU36" i="21"/>
  <c r="AV36" i="21"/>
  <c r="AW36" i="21"/>
  <c r="AQ37" i="21"/>
  <c r="AR37" i="21"/>
  <c r="AS37" i="21"/>
  <c r="AT37" i="21"/>
  <c r="AU37" i="21"/>
  <c r="AV37" i="21"/>
  <c r="AQ38" i="21"/>
  <c r="AR38" i="21"/>
  <c r="AS38" i="21"/>
  <c r="AT38" i="21"/>
  <c r="AU38" i="21"/>
  <c r="AV38" i="21"/>
  <c r="AQ39" i="21"/>
  <c r="AR39" i="21"/>
  <c r="AS39" i="21"/>
  <c r="AT39" i="21"/>
  <c r="AU39" i="21"/>
  <c r="AV39" i="21"/>
  <c r="AQ40" i="21"/>
  <c r="AR40" i="21"/>
  <c r="AS40" i="21"/>
  <c r="AT40" i="21"/>
  <c r="AU40" i="21"/>
  <c r="AV40" i="21"/>
  <c r="AQ41" i="21"/>
  <c r="AR41" i="21"/>
  <c r="AS41" i="21"/>
  <c r="AT41" i="21"/>
  <c r="AU41" i="21"/>
  <c r="AV41" i="21"/>
  <c r="AQ42" i="21"/>
  <c r="AR42" i="21"/>
  <c r="AS42" i="21"/>
  <c r="AT42" i="21"/>
  <c r="AU42" i="21"/>
  <c r="AV42" i="21"/>
  <c r="AQ43" i="21"/>
  <c r="AR43" i="21"/>
  <c r="AS43" i="21"/>
  <c r="AT43" i="21"/>
  <c r="AU43" i="21"/>
  <c r="AV43" i="21"/>
  <c r="AQ44" i="21"/>
  <c r="AR44" i="21"/>
  <c r="AS44" i="21"/>
  <c r="AT44" i="21"/>
  <c r="AU44" i="21"/>
  <c r="AV44" i="21"/>
  <c r="AW44" i="21"/>
  <c r="AQ45" i="21"/>
  <c r="AR45" i="21"/>
  <c r="AS45" i="21"/>
  <c r="AT45" i="21"/>
  <c r="AU45" i="21"/>
  <c r="AV45" i="21"/>
  <c r="AQ46" i="21"/>
  <c r="AR46" i="21"/>
  <c r="AS46" i="21"/>
  <c r="AT46" i="21"/>
  <c r="AU46" i="21"/>
  <c r="AV46" i="21"/>
  <c r="AQ47" i="21"/>
  <c r="AR47" i="21"/>
  <c r="AS47" i="21"/>
  <c r="AT47" i="21"/>
  <c r="AU47" i="21"/>
  <c r="AV47" i="21"/>
  <c r="AQ48" i="21"/>
  <c r="AR48" i="21"/>
  <c r="AS48" i="21"/>
  <c r="AT48" i="21"/>
  <c r="AU48" i="21"/>
  <c r="AV48" i="21"/>
  <c r="AQ49" i="21"/>
  <c r="AR49" i="21"/>
  <c r="AS49" i="21"/>
  <c r="AT49" i="21"/>
  <c r="AU49" i="21"/>
  <c r="AV49" i="21"/>
  <c r="AQ50" i="21"/>
  <c r="AR50" i="21"/>
  <c r="AS50" i="21"/>
  <c r="AT50" i="21"/>
  <c r="AU50" i="21"/>
  <c r="AV50" i="21"/>
  <c r="AQ51" i="21"/>
  <c r="AR51" i="21"/>
  <c r="AS51" i="21"/>
  <c r="AT51" i="21"/>
  <c r="AU51" i="21"/>
  <c r="AV51" i="21"/>
  <c r="AQ52" i="21"/>
  <c r="AR52" i="21"/>
  <c r="AS52" i="21"/>
  <c r="AT52" i="21"/>
  <c r="AU52" i="21"/>
  <c r="AV52" i="21"/>
  <c r="AQ53" i="21"/>
  <c r="AR53" i="21"/>
  <c r="AS53" i="21"/>
  <c r="AT53" i="21"/>
  <c r="AU53" i="21"/>
  <c r="AV53" i="21"/>
  <c r="AQ54" i="21"/>
  <c r="AR54" i="21"/>
  <c r="AS54" i="21"/>
  <c r="AT54" i="21"/>
  <c r="AU54" i="21"/>
  <c r="AV54" i="21"/>
  <c r="AQ55" i="21"/>
  <c r="AR55" i="21"/>
  <c r="AS55" i="21"/>
  <c r="AT55" i="21"/>
  <c r="AU55" i="21"/>
  <c r="AV55" i="21"/>
  <c r="AQ56" i="21"/>
  <c r="AR56" i="21"/>
  <c r="AS56" i="21"/>
  <c r="AT56" i="21"/>
  <c r="AU56" i="21"/>
  <c r="AV56" i="21"/>
  <c r="AQ57" i="21"/>
  <c r="AR57" i="21"/>
  <c r="AS57" i="21"/>
  <c r="AT57" i="21"/>
  <c r="AU57" i="21"/>
  <c r="AV57" i="21"/>
  <c r="AQ58" i="21"/>
  <c r="AR58" i="21"/>
  <c r="AS58" i="21"/>
  <c r="AT58" i="21"/>
  <c r="AU58" i="21"/>
  <c r="AV58" i="21"/>
  <c r="AQ59" i="21"/>
  <c r="AR59" i="21"/>
  <c r="AS59" i="21"/>
  <c r="AT59" i="21"/>
  <c r="AU59" i="21"/>
  <c r="AV59" i="21"/>
  <c r="AW59" i="21"/>
  <c r="AQ60" i="21"/>
  <c r="AR60" i="21"/>
  <c r="AS60" i="21"/>
  <c r="AT60" i="21"/>
  <c r="AU60" i="21"/>
  <c r="AV60" i="21"/>
  <c r="AQ61" i="21"/>
  <c r="AR61" i="21"/>
  <c r="AS61" i="21"/>
  <c r="AT61" i="21"/>
  <c r="AU61" i="21"/>
  <c r="AV61" i="21"/>
  <c r="AQ62" i="21"/>
  <c r="AR62" i="21"/>
  <c r="AS62" i="21"/>
  <c r="AT62" i="21"/>
  <c r="AU62" i="21"/>
  <c r="AV62" i="21"/>
  <c r="AQ63" i="21"/>
  <c r="AR63" i="21"/>
  <c r="AS63" i="21"/>
  <c r="AT63" i="21"/>
  <c r="AU63" i="21"/>
  <c r="AV63" i="21"/>
  <c r="AQ64" i="21"/>
  <c r="AR64" i="21"/>
  <c r="AS64" i="21"/>
  <c r="AT64" i="21"/>
  <c r="AU64" i="21"/>
  <c r="AV64" i="21"/>
  <c r="AQ65" i="21"/>
  <c r="AR65" i="21"/>
  <c r="AS65" i="21"/>
  <c r="AT65" i="21"/>
  <c r="AU65" i="21"/>
  <c r="AV65" i="21"/>
  <c r="AQ66" i="21"/>
  <c r="AR66" i="21"/>
  <c r="AS66" i="21"/>
  <c r="AT66" i="21"/>
  <c r="AU66" i="21"/>
  <c r="AV66" i="21"/>
  <c r="AQ67" i="21"/>
  <c r="AR67" i="21"/>
  <c r="AS67" i="21"/>
  <c r="AT67" i="21"/>
  <c r="AU67" i="21"/>
  <c r="AV67" i="21"/>
  <c r="AQ68" i="21"/>
  <c r="AR68" i="21"/>
  <c r="AS68" i="21"/>
  <c r="AT68" i="21"/>
  <c r="AU68" i="21"/>
  <c r="AV68" i="21"/>
  <c r="AW68" i="21"/>
  <c r="AQ69" i="21"/>
  <c r="AR69" i="21"/>
  <c r="AS69" i="21"/>
  <c r="AT69" i="21"/>
  <c r="AU69" i="21"/>
  <c r="AV69" i="21"/>
  <c r="AQ70" i="21"/>
  <c r="AR70" i="21"/>
  <c r="AS70" i="21"/>
  <c r="AT70" i="21"/>
  <c r="AU70" i="21"/>
  <c r="AV70" i="21"/>
  <c r="AQ32" i="21"/>
  <c r="AR32" i="21"/>
  <c r="AS32" i="21"/>
  <c r="AT32" i="21"/>
  <c r="AU32" i="21"/>
  <c r="AV32" i="21"/>
  <c r="AT35" i="21"/>
  <c r="AX31" i="21"/>
  <c r="AW31" i="21"/>
  <c r="AT31" i="21"/>
  <c r="AG31" i="21"/>
  <c r="AF31" i="21"/>
  <c r="L31" i="21"/>
  <c r="M31" i="21"/>
  <c r="N31" i="21"/>
  <c r="O31" i="21"/>
  <c r="P31" i="21"/>
  <c r="Q31" i="21"/>
  <c r="R31" i="21"/>
  <c r="K32" i="21"/>
  <c r="L32" i="21"/>
  <c r="M32" i="21"/>
  <c r="N32" i="21"/>
  <c r="O32" i="21"/>
  <c r="P32" i="21"/>
  <c r="Q32" i="21"/>
  <c r="R32" i="21"/>
  <c r="K33" i="21"/>
  <c r="L33" i="21"/>
  <c r="M33" i="21"/>
  <c r="N33" i="21"/>
  <c r="O33" i="21"/>
  <c r="P33" i="21"/>
  <c r="Q33" i="21"/>
  <c r="R33" i="21"/>
  <c r="K34" i="21"/>
  <c r="L34" i="21"/>
  <c r="M34" i="21"/>
  <c r="N34" i="21"/>
  <c r="O34" i="21"/>
  <c r="P34" i="21"/>
  <c r="Q34" i="21"/>
  <c r="R34" i="21"/>
  <c r="K35" i="21"/>
  <c r="L35" i="21"/>
  <c r="M35" i="21"/>
  <c r="N35" i="21"/>
  <c r="O35" i="21"/>
  <c r="P35" i="21"/>
  <c r="Q35" i="21"/>
  <c r="R35" i="21"/>
  <c r="K36" i="21"/>
  <c r="L36" i="21"/>
  <c r="M36" i="21"/>
  <c r="N36" i="21"/>
  <c r="O36" i="21"/>
  <c r="P36" i="21"/>
  <c r="Q36" i="21"/>
  <c r="R36" i="21"/>
  <c r="K37" i="21"/>
  <c r="L37" i="21"/>
  <c r="M37" i="21"/>
  <c r="N37" i="21"/>
  <c r="O37" i="21"/>
  <c r="P37" i="21"/>
  <c r="Q37" i="21"/>
  <c r="R37" i="21"/>
  <c r="K38" i="21"/>
  <c r="L38" i="21"/>
  <c r="M38" i="21"/>
  <c r="N38" i="21"/>
  <c r="O38" i="21"/>
  <c r="P38" i="21"/>
  <c r="Q38" i="21"/>
  <c r="R38" i="21"/>
  <c r="K39" i="21"/>
  <c r="L39" i="21"/>
  <c r="M39" i="21"/>
  <c r="N39" i="21"/>
  <c r="O39" i="21"/>
  <c r="P39" i="21"/>
  <c r="Q39" i="21"/>
  <c r="R39" i="21"/>
  <c r="K40" i="21"/>
  <c r="L40" i="21"/>
  <c r="M40" i="21"/>
  <c r="N40" i="21"/>
  <c r="O40" i="21"/>
  <c r="P40" i="21"/>
  <c r="Q40" i="21"/>
  <c r="R40" i="21"/>
  <c r="K41" i="21"/>
  <c r="L41" i="21"/>
  <c r="M41" i="21"/>
  <c r="N41" i="21"/>
  <c r="O41" i="21"/>
  <c r="P41" i="21"/>
  <c r="Q41" i="21"/>
  <c r="R41" i="21"/>
  <c r="K42" i="21"/>
  <c r="L42" i="21"/>
  <c r="M42" i="21"/>
  <c r="N42" i="21"/>
  <c r="O42" i="21"/>
  <c r="P42" i="21"/>
  <c r="Q42" i="21"/>
  <c r="R42" i="21"/>
  <c r="K43" i="21"/>
  <c r="L43" i="21"/>
  <c r="M43" i="21"/>
  <c r="N43" i="21"/>
  <c r="O43" i="21"/>
  <c r="P43" i="21"/>
  <c r="Q43" i="21"/>
  <c r="R43" i="21"/>
  <c r="K44" i="21"/>
  <c r="L44" i="21"/>
  <c r="M44" i="21"/>
  <c r="N44" i="21"/>
  <c r="O44" i="21"/>
  <c r="P44" i="21"/>
  <c r="Q44" i="21"/>
  <c r="R44" i="21"/>
  <c r="K45" i="21"/>
  <c r="L45" i="21"/>
  <c r="M45" i="21"/>
  <c r="N45" i="21"/>
  <c r="O45" i="21"/>
  <c r="P45" i="21"/>
  <c r="Q45" i="21"/>
  <c r="R45" i="21"/>
  <c r="K46" i="21"/>
  <c r="L46" i="21"/>
  <c r="M46" i="21"/>
  <c r="N46" i="21"/>
  <c r="O46" i="21"/>
  <c r="P46" i="21"/>
  <c r="Q46" i="21"/>
  <c r="R46" i="21"/>
  <c r="K47" i="21"/>
  <c r="L47" i="21"/>
  <c r="M47" i="21"/>
  <c r="N47" i="21"/>
  <c r="O47" i="21"/>
  <c r="P47" i="21"/>
  <c r="Q47" i="21"/>
  <c r="R47" i="21"/>
  <c r="K48" i="21"/>
  <c r="L48" i="21"/>
  <c r="M48" i="21"/>
  <c r="N48" i="21"/>
  <c r="O48" i="21"/>
  <c r="P48" i="21"/>
  <c r="Q48" i="21"/>
  <c r="R48" i="21"/>
  <c r="K49" i="21"/>
  <c r="L49" i="21"/>
  <c r="M49" i="21"/>
  <c r="N49" i="21"/>
  <c r="O49" i="21"/>
  <c r="P49" i="21"/>
  <c r="Q49" i="21"/>
  <c r="R49" i="21"/>
  <c r="K50" i="21"/>
  <c r="L50" i="21"/>
  <c r="M50" i="21"/>
  <c r="N50" i="21"/>
  <c r="O50" i="21"/>
  <c r="P50" i="21"/>
  <c r="Q50" i="21"/>
  <c r="R50" i="21"/>
  <c r="K51" i="21"/>
  <c r="L51" i="21"/>
  <c r="M51" i="21"/>
  <c r="N51" i="21"/>
  <c r="O51" i="21"/>
  <c r="P51" i="21"/>
  <c r="Q51" i="21"/>
  <c r="R51" i="21"/>
  <c r="K52" i="21"/>
  <c r="L52" i="21"/>
  <c r="M52" i="21"/>
  <c r="N52" i="21"/>
  <c r="O52" i="21"/>
  <c r="P52" i="21"/>
  <c r="Q52" i="21"/>
  <c r="R52" i="21"/>
  <c r="K53" i="21"/>
  <c r="L53" i="21"/>
  <c r="M53" i="21"/>
  <c r="N53" i="21"/>
  <c r="O53" i="21"/>
  <c r="P53" i="21"/>
  <c r="Q53" i="21"/>
  <c r="R53" i="21"/>
  <c r="K54" i="21"/>
  <c r="L54" i="21"/>
  <c r="M54" i="21"/>
  <c r="N54" i="21"/>
  <c r="O54" i="21"/>
  <c r="P54" i="21"/>
  <c r="Q54" i="21"/>
  <c r="R54" i="21"/>
  <c r="K55" i="21"/>
  <c r="L55" i="21"/>
  <c r="M55" i="21"/>
  <c r="N55" i="21"/>
  <c r="O55" i="21"/>
  <c r="P55" i="21"/>
  <c r="Q55" i="21"/>
  <c r="R55" i="21"/>
  <c r="K56" i="21"/>
  <c r="L56" i="21"/>
  <c r="M56" i="21"/>
  <c r="N56" i="21"/>
  <c r="O56" i="21"/>
  <c r="P56" i="21"/>
  <c r="Q56" i="21"/>
  <c r="R56" i="21"/>
  <c r="K57" i="21"/>
  <c r="L57" i="21"/>
  <c r="M57" i="21"/>
  <c r="N57" i="21"/>
  <c r="O57" i="21"/>
  <c r="P57" i="21"/>
  <c r="Q57" i="21"/>
  <c r="R57" i="21"/>
  <c r="K58" i="21"/>
  <c r="L58" i="21"/>
  <c r="M58" i="21"/>
  <c r="N58" i="21"/>
  <c r="O58" i="21"/>
  <c r="P58" i="21"/>
  <c r="Q58" i="21"/>
  <c r="R58" i="21"/>
  <c r="K59" i="21"/>
  <c r="L59" i="21"/>
  <c r="M59" i="21"/>
  <c r="N59" i="21"/>
  <c r="O59" i="21"/>
  <c r="P59" i="21"/>
  <c r="Q59" i="21"/>
  <c r="R59" i="21"/>
  <c r="K60" i="21"/>
  <c r="L60" i="21"/>
  <c r="M60" i="21"/>
  <c r="N60" i="21"/>
  <c r="O60" i="21"/>
  <c r="P60" i="21"/>
  <c r="Q60" i="21"/>
  <c r="R60" i="21"/>
  <c r="K61" i="21"/>
  <c r="L61" i="21"/>
  <c r="M61" i="21"/>
  <c r="N61" i="21"/>
  <c r="O61" i="21"/>
  <c r="P61" i="21"/>
  <c r="Q61" i="21"/>
  <c r="R61" i="21"/>
  <c r="K62" i="21"/>
  <c r="L62" i="21"/>
  <c r="M62" i="21"/>
  <c r="N62" i="21"/>
  <c r="O62" i="21"/>
  <c r="P62" i="21"/>
  <c r="Q62" i="21"/>
  <c r="R62" i="21"/>
  <c r="K63" i="21"/>
  <c r="L63" i="21"/>
  <c r="M63" i="21"/>
  <c r="N63" i="21"/>
  <c r="O63" i="21"/>
  <c r="P63" i="21"/>
  <c r="Q63" i="21"/>
  <c r="R63" i="21"/>
  <c r="K64" i="21"/>
  <c r="L64" i="21"/>
  <c r="M64" i="21"/>
  <c r="N64" i="21"/>
  <c r="O64" i="21"/>
  <c r="P64" i="21"/>
  <c r="Q64" i="21"/>
  <c r="R64" i="21"/>
  <c r="K65" i="21"/>
  <c r="L65" i="21"/>
  <c r="M65" i="21"/>
  <c r="N65" i="21"/>
  <c r="O65" i="21"/>
  <c r="P65" i="21"/>
  <c r="Q65" i="21"/>
  <c r="R65" i="21"/>
  <c r="K66" i="21"/>
  <c r="L66" i="21"/>
  <c r="M66" i="21"/>
  <c r="N66" i="21"/>
  <c r="O66" i="21"/>
  <c r="P66" i="21"/>
  <c r="Q66" i="21"/>
  <c r="R66" i="21"/>
  <c r="K67" i="21"/>
  <c r="L67" i="21"/>
  <c r="M67" i="21"/>
  <c r="N67" i="21"/>
  <c r="O67" i="21"/>
  <c r="P67" i="21"/>
  <c r="Q67" i="21"/>
  <c r="R67" i="21"/>
  <c r="K68" i="21"/>
  <c r="L68" i="21"/>
  <c r="M68" i="21"/>
  <c r="N68" i="21"/>
  <c r="O68" i="21"/>
  <c r="P68" i="21"/>
  <c r="Q68" i="21"/>
  <c r="R68" i="21"/>
  <c r="K69" i="21"/>
  <c r="L69" i="21"/>
  <c r="M69" i="21"/>
  <c r="N69" i="21"/>
  <c r="O69" i="21"/>
  <c r="P69" i="21"/>
  <c r="Q69" i="21"/>
  <c r="R69" i="21"/>
  <c r="K70" i="21"/>
  <c r="L70" i="21"/>
  <c r="M70" i="21"/>
  <c r="N70" i="21"/>
  <c r="O70" i="21"/>
  <c r="P70" i="21"/>
  <c r="Q70" i="21"/>
  <c r="R70" i="21"/>
  <c r="K31" i="21"/>
  <c r="J7" i="21"/>
  <c r="J37" i="21" s="1"/>
  <c r="I7" i="21"/>
  <c r="I37" i="21" s="1"/>
  <c r="H7" i="21"/>
  <c r="H37" i="21" s="1"/>
  <c r="G7" i="21"/>
  <c r="G37" i="21" s="1"/>
  <c r="F7" i="21"/>
  <c r="F35" i="21" s="1"/>
  <c r="E7" i="21"/>
  <c r="E50" i="21" s="1"/>
  <c r="D7" i="21"/>
  <c r="D40" i="21" s="1"/>
  <c r="C7" i="21"/>
  <c r="C61" i="21" s="1"/>
  <c r="AC24" i="19"/>
  <c r="AC32" i="19"/>
  <c r="AC40" i="19"/>
  <c r="AC41" i="19"/>
  <c r="AC48" i="19"/>
  <c r="AC49" i="19"/>
  <c r="AC56" i="19"/>
  <c r="K21" i="19"/>
  <c r="L21" i="19"/>
  <c r="M21" i="19"/>
  <c r="N21" i="19"/>
  <c r="O21" i="19"/>
  <c r="P21" i="19"/>
  <c r="Q21" i="19"/>
  <c r="R21" i="19"/>
  <c r="K22" i="19"/>
  <c r="L22" i="19"/>
  <c r="M22" i="19"/>
  <c r="N22" i="19"/>
  <c r="O22" i="19"/>
  <c r="P22" i="19"/>
  <c r="Q22" i="19"/>
  <c r="R22" i="19"/>
  <c r="K23" i="19"/>
  <c r="L23" i="19"/>
  <c r="M23" i="19"/>
  <c r="N23" i="19"/>
  <c r="O23" i="19"/>
  <c r="P23" i="19"/>
  <c r="Q23" i="19"/>
  <c r="R23" i="19"/>
  <c r="K24" i="19"/>
  <c r="L24" i="19"/>
  <c r="M24" i="19"/>
  <c r="N24" i="19"/>
  <c r="O24" i="19"/>
  <c r="P24" i="19"/>
  <c r="Q24" i="19"/>
  <c r="R24" i="19"/>
  <c r="K25" i="19"/>
  <c r="L25" i="19"/>
  <c r="M25" i="19"/>
  <c r="N25" i="19"/>
  <c r="O25" i="19"/>
  <c r="P25" i="19"/>
  <c r="Q25" i="19"/>
  <c r="R25" i="19"/>
  <c r="K26" i="19"/>
  <c r="L26" i="19"/>
  <c r="M26" i="19"/>
  <c r="N26" i="19"/>
  <c r="O26" i="19"/>
  <c r="P26" i="19"/>
  <c r="Q26" i="19"/>
  <c r="R26" i="19"/>
  <c r="K27" i="19"/>
  <c r="L27" i="19"/>
  <c r="M27" i="19"/>
  <c r="N27" i="19"/>
  <c r="O27" i="19"/>
  <c r="P27" i="19"/>
  <c r="Q27" i="19"/>
  <c r="R27" i="19"/>
  <c r="K28" i="19"/>
  <c r="L28" i="19"/>
  <c r="M28" i="19"/>
  <c r="N28" i="19"/>
  <c r="O28" i="19"/>
  <c r="P28" i="19"/>
  <c r="Q28" i="19"/>
  <c r="R28" i="19"/>
  <c r="K29" i="19"/>
  <c r="L29" i="19"/>
  <c r="M29" i="19"/>
  <c r="N29" i="19"/>
  <c r="O29" i="19"/>
  <c r="P29" i="19"/>
  <c r="Q29" i="19"/>
  <c r="R29" i="19"/>
  <c r="K30" i="19"/>
  <c r="L30" i="19"/>
  <c r="M30" i="19"/>
  <c r="N30" i="19"/>
  <c r="O30" i="19"/>
  <c r="P30" i="19"/>
  <c r="Q30" i="19"/>
  <c r="R30" i="19"/>
  <c r="K31" i="19"/>
  <c r="L31" i="19"/>
  <c r="M31" i="19"/>
  <c r="N31" i="19"/>
  <c r="O31" i="19"/>
  <c r="P31" i="19"/>
  <c r="Q31" i="19"/>
  <c r="R31" i="19"/>
  <c r="K32" i="19"/>
  <c r="L32" i="19"/>
  <c r="M32" i="19"/>
  <c r="N32" i="19"/>
  <c r="O32" i="19"/>
  <c r="P32" i="19"/>
  <c r="Q32" i="19"/>
  <c r="R32" i="19"/>
  <c r="K33" i="19"/>
  <c r="L33" i="19"/>
  <c r="M33" i="19"/>
  <c r="N33" i="19"/>
  <c r="O33" i="19"/>
  <c r="P33" i="19"/>
  <c r="Q33" i="19"/>
  <c r="R33" i="19"/>
  <c r="K34" i="19"/>
  <c r="L34" i="19"/>
  <c r="M34" i="19"/>
  <c r="N34" i="19"/>
  <c r="O34" i="19"/>
  <c r="P34" i="19"/>
  <c r="Q34" i="19"/>
  <c r="R34" i="19"/>
  <c r="K35" i="19"/>
  <c r="L35" i="19"/>
  <c r="M35" i="19"/>
  <c r="N35" i="19"/>
  <c r="O35" i="19"/>
  <c r="P35" i="19"/>
  <c r="Q35" i="19"/>
  <c r="R35" i="19"/>
  <c r="K36" i="19"/>
  <c r="L36" i="19"/>
  <c r="M36" i="19"/>
  <c r="N36" i="19"/>
  <c r="O36" i="19"/>
  <c r="P36" i="19"/>
  <c r="Q36" i="19"/>
  <c r="R36" i="19"/>
  <c r="K37" i="19"/>
  <c r="L37" i="19"/>
  <c r="M37" i="19"/>
  <c r="N37" i="19"/>
  <c r="O37" i="19"/>
  <c r="P37" i="19"/>
  <c r="Q37" i="19"/>
  <c r="R37" i="19"/>
  <c r="K38" i="19"/>
  <c r="L38" i="19"/>
  <c r="M38" i="19"/>
  <c r="N38" i="19"/>
  <c r="O38" i="19"/>
  <c r="P38" i="19"/>
  <c r="Q38" i="19"/>
  <c r="R38" i="19"/>
  <c r="K39" i="19"/>
  <c r="L39" i="19"/>
  <c r="M39" i="19"/>
  <c r="N39" i="19"/>
  <c r="O39" i="19"/>
  <c r="P39" i="19"/>
  <c r="Q39" i="19"/>
  <c r="R39" i="19"/>
  <c r="K40" i="19"/>
  <c r="L40" i="19"/>
  <c r="M40" i="19"/>
  <c r="N40" i="19"/>
  <c r="O40" i="19"/>
  <c r="P40" i="19"/>
  <c r="Q40" i="19"/>
  <c r="R40" i="19"/>
  <c r="K41" i="19"/>
  <c r="L41" i="19"/>
  <c r="M41" i="19"/>
  <c r="N41" i="19"/>
  <c r="O41" i="19"/>
  <c r="P41" i="19"/>
  <c r="Q41" i="19"/>
  <c r="R41" i="19"/>
  <c r="K42" i="19"/>
  <c r="L42" i="19"/>
  <c r="M42" i="19"/>
  <c r="N42" i="19"/>
  <c r="O42" i="19"/>
  <c r="P42" i="19"/>
  <c r="Q42" i="19"/>
  <c r="R42" i="19"/>
  <c r="K43" i="19"/>
  <c r="L43" i="19"/>
  <c r="M43" i="19"/>
  <c r="N43" i="19"/>
  <c r="O43" i="19"/>
  <c r="P43" i="19"/>
  <c r="Q43" i="19"/>
  <c r="R43" i="19"/>
  <c r="K44" i="19"/>
  <c r="L44" i="19"/>
  <c r="M44" i="19"/>
  <c r="N44" i="19"/>
  <c r="O44" i="19"/>
  <c r="P44" i="19"/>
  <c r="Q44" i="19"/>
  <c r="R44" i="19"/>
  <c r="K45" i="19"/>
  <c r="L45" i="19"/>
  <c r="M45" i="19"/>
  <c r="N45" i="19"/>
  <c r="O45" i="19"/>
  <c r="P45" i="19"/>
  <c r="Q45" i="19"/>
  <c r="R45" i="19"/>
  <c r="K46" i="19"/>
  <c r="L46" i="19"/>
  <c r="M46" i="19"/>
  <c r="N46" i="19"/>
  <c r="O46" i="19"/>
  <c r="P46" i="19"/>
  <c r="Q46" i="19"/>
  <c r="R46" i="19"/>
  <c r="K47" i="19"/>
  <c r="L47" i="19"/>
  <c r="M47" i="19"/>
  <c r="N47" i="19"/>
  <c r="O47" i="19"/>
  <c r="P47" i="19"/>
  <c r="Q47" i="19"/>
  <c r="R47" i="19"/>
  <c r="K48" i="19"/>
  <c r="L48" i="19"/>
  <c r="M48" i="19"/>
  <c r="N48" i="19"/>
  <c r="O48" i="19"/>
  <c r="P48" i="19"/>
  <c r="Q48" i="19"/>
  <c r="R48" i="19"/>
  <c r="K49" i="19"/>
  <c r="L49" i="19"/>
  <c r="M49" i="19"/>
  <c r="N49" i="19"/>
  <c r="O49" i="19"/>
  <c r="P49" i="19"/>
  <c r="Q49" i="19"/>
  <c r="R49" i="19"/>
  <c r="K50" i="19"/>
  <c r="L50" i="19"/>
  <c r="M50" i="19"/>
  <c r="N50" i="19"/>
  <c r="O50" i="19"/>
  <c r="P50" i="19"/>
  <c r="Q50" i="19"/>
  <c r="R50" i="19"/>
  <c r="K51" i="19"/>
  <c r="L51" i="19"/>
  <c r="M51" i="19"/>
  <c r="N51" i="19"/>
  <c r="O51" i="19"/>
  <c r="P51" i="19"/>
  <c r="Q51" i="19"/>
  <c r="R51" i="19"/>
  <c r="K52" i="19"/>
  <c r="L52" i="19"/>
  <c r="M52" i="19"/>
  <c r="N52" i="19"/>
  <c r="O52" i="19"/>
  <c r="P52" i="19"/>
  <c r="Q52" i="19"/>
  <c r="R52" i="19"/>
  <c r="K53" i="19"/>
  <c r="L53" i="19"/>
  <c r="M53" i="19"/>
  <c r="N53" i="19"/>
  <c r="O53" i="19"/>
  <c r="P53" i="19"/>
  <c r="Q53" i="19"/>
  <c r="R53" i="19"/>
  <c r="K54" i="19"/>
  <c r="L54" i="19"/>
  <c r="M54" i="19"/>
  <c r="N54" i="19"/>
  <c r="O54" i="19"/>
  <c r="P54" i="19"/>
  <c r="Q54" i="19"/>
  <c r="R54" i="19"/>
  <c r="K55" i="19"/>
  <c r="L55" i="19"/>
  <c r="M55" i="19"/>
  <c r="N55" i="19"/>
  <c r="O55" i="19"/>
  <c r="P55" i="19"/>
  <c r="Q55" i="19"/>
  <c r="R55" i="19"/>
  <c r="K56" i="19"/>
  <c r="L56" i="19"/>
  <c r="M56" i="19"/>
  <c r="N56" i="19"/>
  <c r="O56" i="19"/>
  <c r="P56" i="19"/>
  <c r="Q56" i="19"/>
  <c r="R56" i="19"/>
  <c r="K57" i="19"/>
  <c r="L57" i="19"/>
  <c r="M57" i="19"/>
  <c r="N57" i="19"/>
  <c r="O57" i="19"/>
  <c r="P57" i="19"/>
  <c r="Q57" i="19"/>
  <c r="R57" i="19"/>
  <c r="K58" i="19"/>
  <c r="L58" i="19"/>
  <c r="M58" i="19"/>
  <c r="N58" i="19"/>
  <c r="O58" i="19"/>
  <c r="P58" i="19"/>
  <c r="Q58" i="19"/>
  <c r="R58" i="19"/>
  <c r="K59" i="19"/>
  <c r="L59" i="19"/>
  <c r="M59" i="19"/>
  <c r="N59" i="19"/>
  <c r="O59" i="19"/>
  <c r="P59" i="19"/>
  <c r="Q59" i="19"/>
  <c r="R59" i="19"/>
  <c r="L20" i="19"/>
  <c r="M20" i="19"/>
  <c r="N20" i="19"/>
  <c r="O20" i="19"/>
  <c r="P20" i="19"/>
  <c r="Q20" i="19"/>
  <c r="R20" i="19"/>
  <c r="K2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C28" i="19"/>
  <c r="C35" i="19"/>
  <c r="C45" i="19"/>
  <c r="C49" i="19"/>
  <c r="E49" i="19"/>
  <c r="C55" i="19"/>
  <c r="D9" i="19"/>
  <c r="D54" i="19" s="1"/>
  <c r="E9" i="19"/>
  <c r="E21" i="19" s="1"/>
  <c r="F9" i="19"/>
  <c r="F57" i="19" s="1"/>
  <c r="G9" i="19"/>
  <c r="G20" i="19" s="1"/>
  <c r="H9" i="19"/>
  <c r="H24" i="19" s="1"/>
  <c r="I9" i="19"/>
  <c r="I27" i="19" s="1"/>
  <c r="J9" i="19"/>
  <c r="J22" i="19" s="1"/>
  <c r="C9" i="19"/>
  <c r="C26" i="19" s="1"/>
  <c r="AU70" i="8" l="1"/>
  <c r="AU39" i="8"/>
  <c r="AU65" i="8"/>
  <c r="AU60" i="8"/>
  <c r="AU34" i="8"/>
  <c r="AT62" i="8"/>
  <c r="AT55" i="8"/>
  <c r="AT49" i="8"/>
  <c r="AT47" i="8"/>
  <c r="AT42" i="8"/>
  <c r="AT36" i="8"/>
  <c r="AT35" i="8"/>
  <c r="AT34" i="8"/>
  <c r="AU55" i="8"/>
  <c r="AS55" i="8"/>
  <c r="AS49" i="8"/>
  <c r="AS47" i="8"/>
  <c r="AS42" i="8"/>
  <c r="AR55" i="8"/>
  <c r="AT65" i="8"/>
  <c r="AT54" i="8"/>
  <c r="AT48" i="8"/>
  <c r="AT43" i="8"/>
  <c r="AT37" i="8"/>
  <c r="AS58" i="8"/>
  <c r="AV55" i="8"/>
  <c r="AQ70" i="8"/>
  <c r="AQ69" i="8"/>
  <c r="AV70" i="8"/>
  <c r="AV63" i="8"/>
  <c r="AV47" i="8"/>
  <c r="AV40" i="8"/>
  <c r="AU68" i="8"/>
  <c r="AU63" i="8"/>
  <c r="AU52" i="8"/>
  <c r="AU47" i="8"/>
  <c r="AU42" i="8"/>
  <c r="AU40" i="8"/>
  <c r="AU58" i="8"/>
  <c r="AU54" i="8"/>
  <c r="AT68" i="8"/>
  <c r="AT63" i="8"/>
  <c r="AT61" i="8"/>
  <c r="AS52" i="8"/>
  <c r="AS45" i="8"/>
  <c r="AS40" i="8"/>
  <c r="AV54" i="8"/>
  <c r="AU69" i="8"/>
  <c r="AU67" i="8"/>
  <c r="AU66" i="8"/>
  <c r="AU64" i="8"/>
  <c r="AU61" i="8"/>
  <c r="AU59" i="8"/>
  <c r="AU57" i="8"/>
  <c r="AU56" i="8"/>
  <c r="AU53" i="8"/>
  <c r="AU51" i="8"/>
  <c r="AU49" i="8"/>
  <c r="AU48" i="8"/>
  <c r="AU46" i="8"/>
  <c r="AU45" i="8"/>
  <c r="AU43" i="8"/>
  <c r="AU41" i="8"/>
  <c r="AU38" i="8"/>
  <c r="AU37" i="8"/>
  <c r="AU36" i="8"/>
  <c r="AU35" i="8"/>
  <c r="AU33" i="8"/>
  <c r="AV62" i="8"/>
  <c r="AV56" i="8"/>
  <c r="AV38" i="8"/>
  <c r="AR66" i="8"/>
  <c r="AR53" i="8"/>
  <c r="AR45" i="8"/>
  <c r="AR43" i="8"/>
  <c r="AV48" i="8"/>
  <c r="AV39" i="8"/>
  <c r="AV64" i="8"/>
  <c r="AV46" i="8"/>
  <c r="AW63" i="8"/>
  <c r="AW56" i="8"/>
  <c r="AW47" i="8"/>
  <c r="AW39" i="8"/>
  <c r="AR70" i="8"/>
  <c r="AR69" i="8"/>
  <c r="AR68" i="8"/>
  <c r="AR65" i="8"/>
  <c r="AR64" i="8"/>
  <c r="AR62" i="8"/>
  <c r="AR61" i="8"/>
  <c r="AR58" i="8"/>
  <c r="AR56" i="8"/>
  <c r="AR54" i="8"/>
  <c r="AR51" i="8"/>
  <c r="AR49" i="8"/>
  <c r="AR48" i="8"/>
  <c r="AR47" i="8"/>
  <c r="AR44" i="8"/>
  <c r="AR42" i="8"/>
  <c r="AR41" i="8"/>
  <c r="AR37" i="8"/>
  <c r="AR35" i="8"/>
  <c r="AR34" i="8"/>
  <c r="AR33" i="8"/>
  <c r="AW64" i="8"/>
  <c r="AW40" i="8"/>
  <c r="AW48" i="8"/>
  <c r="W20" i="19"/>
  <c r="AE20" i="19" s="1"/>
  <c r="Z60" i="1"/>
  <c r="AH60" i="1" s="1"/>
  <c r="Z58" i="1"/>
  <c r="AH58" i="1" s="1"/>
  <c r="X42" i="1"/>
  <c r="AF42" i="1" s="1"/>
  <c r="Y29" i="1"/>
  <c r="AG29" i="1" s="1"/>
  <c r="T56" i="1"/>
  <c r="AB56" i="1" s="1"/>
  <c r="Z48" i="1"/>
  <c r="AH48" i="1" s="1"/>
  <c r="Y41" i="1"/>
  <c r="AG41" i="1" s="1"/>
  <c r="Z52" i="1"/>
  <c r="AH52" i="1" s="1"/>
  <c r="X46" i="1"/>
  <c r="AF46" i="1" s="1"/>
  <c r="X38" i="1"/>
  <c r="AF38" i="1" s="1"/>
  <c r="AA57" i="1"/>
  <c r="AI57" i="1" s="1"/>
  <c r="T52" i="1"/>
  <c r="AB52" i="1" s="1"/>
  <c r="AA44" i="1"/>
  <c r="AI44" i="1" s="1"/>
  <c r="X33" i="1"/>
  <c r="AF33" i="1" s="1"/>
  <c r="Z57" i="1"/>
  <c r="AH57" i="1" s="1"/>
  <c r="Z49" i="1"/>
  <c r="AH49" i="1" s="1"/>
  <c r="X44" i="1"/>
  <c r="AF44" i="1" s="1"/>
  <c r="T33" i="1"/>
  <c r="AB33" i="1" s="1"/>
  <c r="X57" i="1"/>
  <c r="AF57" i="1" s="1"/>
  <c r="X49" i="1"/>
  <c r="AF49" i="1" s="1"/>
  <c r="T44" i="1"/>
  <c r="AB44" i="1" s="1"/>
  <c r="AA32" i="1"/>
  <c r="AI32" i="1" s="1"/>
  <c r="Z56" i="1"/>
  <c r="AH56" i="1" s="1"/>
  <c r="T49" i="1"/>
  <c r="AB49" i="1" s="1"/>
  <c r="Z32" i="1"/>
  <c r="AH32" i="1" s="1"/>
  <c r="Y62" i="23"/>
  <c r="AG62" i="23" s="1"/>
  <c r="Z62" i="1"/>
  <c r="AH62" i="1" s="1"/>
  <c r="X56" i="1"/>
  <c r="AF56" i="1" s="1"/>
  <c r="AA48" i="1"/>
  <c r="AI48" i="1" s="1"/>
  <c r="Z41" i="1"/>
  <c r="AH41" i="1" s="1"/>
  <c r="T32" i="1"/>
  <c r="AB32" i="1" s="1"/>
  <c r="X60" i="1"/>
  <c r="AF60" i="1" s="1"/>
  <c r="X54" i="1"/>
  <c r="AF54" i="1" s="1"/>
  <c r="X48" i="1"/>
  <c r="AF48" i="1" s="1"/>
  <c r="AA40" i="1"/>
  <c r="AI40" i="1" s="1"/>
  <c r="X62" i="1"/>
  <c r="AF62" i="1" s="1"/>
  <c r="X58" i="1"/>
  <c r="AF58" i="1" s="1"/>
  <c r="X52" i="1"/>
  <c r="AF52" i="1" s="1"/>
  <c r="X45" i="1"/>
  <c r="AF45" i="1" s="1"/>
  <c r="Y37" i="1"/>
  <c r="AG37" i="1" s="1"/>
  <c r="W29" i="1"/>
  <c r="AE29" i="1" s="1"/>
  <c r="Z61" i="16"/>
  <c r="Z60" i="16"/>
  <c r="AH60" i="16" s="1"/>
  <c r="Z59" i="16"/>
  <c r="Z58" i="16"/>
  <c r="Z57" i="16"/>
  <c r="AH57" i="16" s="1"/>
  <c r="Z56" i="16"/>
  <c r="AH56" i="16" s="1"/>
  <c r="Z55" i="16"/>
  <c r="AH55" i="16" s="1"/>
  <c r="Z54" i="16"/>
  <c r="Z53" i="16"/>
  <c r="Z52" i="16"/>
  <c r="AH52" i="16" s="1"/>
  <c r="Z51" i="16"/>
  <c r="Z50" i="16"/>
  <c r="Z49" i="16"/>
  <c r="AH49" i="16" s="1"/>
  <c r="Z48" i="16"/>
  <c r="AH48" i="16" s="1"/>
  <c r="Z47" i="16"/>
  <c r="AH47" i="16" s="1"/>
  <c r="Z46" i="16"/>
  <c r="Z45" i="16"/>
  <c r="Z44" i="16"/>
  <c r="AH44" i="16" s="1"/>
  <c r="Z43" i="16"/>
  <c r="AH43" i="16" s="1"/>
  <c r="Z42" i="16"/>
  <c r="AH42" i="16" s="1"/>
  <c r="Z41" i="16"/>
  <c r="AH41" i="16" s="1"/>
  <c r="Z40" i="16"/>
  <c r="AH40" i="16" s="1"/>
  <c r="Z39" i="16"/>
  <c r="AH39" i="16" s="1"/>
  <c r="Z38" i="16"/>
  <c r="Z37" i="16"/>
  <c r="Z36" i="16"/>
  <c r="AH36" i="16" s="1"/>
  <c r="Z35" i="16"/>
  <c r="Z34" i="16"/>
  <c r="Z33" i="16"/>
  <c r="AH33" i="16" s="1"/>
  <c r="Z32" i="16"/>
  <c r="AH32" i="16" s="1"/>
  <c r="Z31" i="16"/>
  <c r="AH31" i="16" s="1"/>
  <c r="Z30" i="16"/>
  <c r="Z29" i="16"/>
  <c r="Z28" i="16"/>
  <c r="AH28" i="16" s="1"/>
  <c r="Z27" i="16"/>
  <c r="Z26" i="16"/>
  <c r="AH26" i="16" s="1"/>
  <c r="Z25" i="16"/>
  <c r="AH25" i="16" s="1"/>
  <c r="Z23" i="16"/>
  <c r="AH23" i="16" s="1"/>
  <c r="X61" i="1"/>
  <c r="AF61" i="1" s="1"/>
  <c r="T58" i="1"/>
  <c r="AB58" i="1" s="1"/>
  <c r="AA35" i="1"/>
  <c r="AI35" i="1" s="1"/>
  <c r="Y61" i="16"/>
  <c r="AG61" i="16" s="1"/>
  <c r="Y60" i="16"/>
  <c r="Y59" i="16"/>
  <c r="Y58" i="16"/>
  <c r="AG58" i="16" s="1"/>
  <c r="Y57" i="16"/>
  <c r="AG57" i="16" s="1"/>
  <c r="Y56" i="16"/>
  <c r="AG56" i="16" s="1"/>
  <c r="Y55" i="16"/>
  <c r="Y54" i="16"/>
  <c r="Y53" i="16"/>
  <c r="AG53" i="16" s="1"/>
  <c r="Y52" i="16"/>
  <c r="Y51" i="16"/>
  <c r="AG51" i="16" s="1"/>
  <c r="Y50" i="16"/>
  <c r="AG50" i="16" s="1"/>
  <c r="Y49" i="16"/>
  <c r="AG49" i="16" s="1"/>
  <c r="Y48" i="16"/>
  <c r="AG48" i="16" s="1"/>
  <c r="Y47" i="16"/>
  <c r="Y46" i="16"/>
  <c r="Y45" i="16"/>
  <c r="AG45" i="16" s="1"/>
  <c r="Y44" i="16"/>
  <c r="Y43" i="16"/>
  <c r="AG43" i="16" s="1"/>
  <c r="Y42" i="16"/>
  <c r="AG42" i="16" s="1"/>
  <c r="Y41" i="16"/>
  <c r="AG41" i="16" s="1"/>
  <c r="Y40" i="16"/>
  <c r="AG40" i="16" s="1"/>
  <c r="Y39" i="16"/>
  <c r="Y38" i="16"/>
  <c r="Y37" i="16"/>
  <c r="AG37" i="16" s="1"/>
  <c r="Y36" i="16"/>
  <c r="Y35" i="16"/>
  <c r="AG35" i="16" s="1"/>
  <c r="Y34" i="16"/>
  <c r="AG34" i="16" s="1"/>
  <c r="Y33" i="16"/>
  <c r="AG33" i="16" s="1"/>
  <c r="Y32" i="16"/>
  <c r="AG32" i="16" s="1"/>
  <c r="Y31" i="16"/>
  <c r="Y30" i="16"/>
  <c r="Y29" i="16"/>
  <c r="AG29" i="16" s="1"/>
  <c r="Y28" i="16"/>
  <c r="Y27" i="16"/>
  <c r="AG27" i="16" s="1"/>
  <c r="Y26" i="16"/>
  <c r="AG26" i="16" s="1"/>
  <c r="Y25" i="16"/>
  <c r="AG25" i="16" s="1"/>
  <c r="Y23" i="16"/>
  <c r="AG23" i="16" s="1"/>
  <c r="AA60" i="1"/>
  <c r="AI60" i="1" s="1"/>
  <c r="Z55" i="1"/>
  <c r="AH55" i="1" s="1"/>
  <c r="AA50" i="1"/>
  <c r="AI50" i="1" s="1"/>
  <c r="Z44" i="1"/>
  <c r="AH44" i="1" s="1"/>
  <c r="Z35" i="1"/>
  <c r="AH35" i="1" s="1"/>
  <c r="X61" i="16"/>
  <c r="AF61" i="16" s="1"/>
  <c r="X60" i="16"/>
  <c r="AF60" i="16" s="1"/>
  <c r="X59" i="16"/>
  <c r="AF59" i="16" s="1"/>
  <c r="X58" i="16"/>
  <c r="X57" i="16"/>
  <c r="X56" i="16"/>
  <c r="AF56" i="16" s="1"/>
  <c r="X55" i="16"/>
  <c r="AF55" i="16" s="1"/>
  <c r="X54" i="16"/>
  <c r="X53" i="16"/>
  <c r="AF53" i="16" s="1"/>
  <c r="X52" i="16"/>
  <c r="AF52" i="16" s="1"/>
  <c r="X51" i="16"/>
  <c r="AF51" i="16" s="1"/>
  <c r="X50" i="16"/>
  <c r="X49" i="16"/>
  <c r="X48" i="16"/>
  <c r="X47" i="16"/>
  <c r="AF47" i="16" s="1"/>
  <c r="X46" i="16"/>
  <c r="X45" i="16"/>
  <c r="AF45" i="16" s="1"/>
  <c r="X44" i="16"/>
  <c r="AF44" i="16" s="1"/>
  <c r="X43" i="16"/>
  <c r="AF43" i="16" s="1"/>
  <c r="X42" i="16"/>
  <c r="X41" i="16"/>
  <c r="X40" i="16"/>
  <c r="X39" i="16"/>
  <c r="X38" i="16"/>
  <c r="AF38" i="16" s="1"/>
  <c r="X37" i="16"/>
  <c r="AF37" i="16" s="1"/>
  <c r="X36" i="16"/>
  <c r="AF36" i="16" s="1"/>
  <c r="X35" i="16"/>
  <c r="AF35" i="16" s="1"/>
  <c r="X34" i="16"/>
  <c r="X33" i="16"/>
  <c r="X32" i="16"/>
  <c r="AF32" i="16" s="1"/>
  <c r="X31" i="16"/>
  <c r="X30" i="16"/>
  <c r="AF30" i="16" s="1"/>
  <c r="X29" i="16"/>
  <c r="AF29" i="16" s="1"/>
  <c r="X28" i="16"/>
  <c r="AF28" i="16" s="1"/>
  <c r="X27" i="16"/>
  <c r="AF27" i="16" s="1"/>
  <c r="X26" i="16"/>
  <c r="X25" i="16"/>
  <c r="X23" i="16"/>
  <c r="AF23" i="16" s="1"/>
  <c r="X55" i="1"/>
  <c r="AF55" i="1" s="1"/>
  <c r="Z50" i="1"/>
  <c r="AH50" i="1" s="1"/>
  <c r="AA39" i="1"/>
  <c r="AI39" i="1" s="1"/>
  <c r="T35" i="1"/>
  <c r="AB35" i="1" s="1"/>
  <c r="AX70" i="8"/>
  <c r="AX69" i="8"/>
  <c r="AX68" i="8"/>
  <c r="AX67" i="8"/>
  <c r="AX66" i="8"/>
  <c r="AX64" i="8"/>
  <c r="AX63" i="8"/>
  <c r="AX62" i="8"/>
  <c r="AX61" i="8"/>
  <c r="AX60" i="8"/>
  <c r="AX59" i="8"/>
  <c r="AX58" i="8"/>
  <c r="AX57" i="8"/>
  <c r="AX56" i="8"/>
  <c r="AX55" i="8"/>
  <c r="AX53" i="8"/>
  <c r="AX52" i="8"/>
  <c r="AX51" i="8"/>
  <c r="AX50" i="8"/>
  <c r="AX49" i="8"/>
  <c r="AX48" i="8"/>
  <c r="AX47" i="8"/>
  <c r="AX46" i="8"/>
  <c r="AX45" i="8"/>
  <c r="AX44" i="8"/>
  <c r="AX43" i="8"/>
  <c r="AX42" i="8"/>
  <c r="AX41" i="8"/>
  <c r="AX40" i="8"/>
  <c r="AX39" i="8"/>
  <c r="AX38" i="8"/>
  <c r="AX37" i="8"/>
  <c r="AX36" i="8"/>
  <c r="AX34" i="8"/>
  <c r="AX33" i="8"/>
  <c r="I33" i="23"/>
  <c r="X62" i="23"/>
  <c r="AF62" i="23" s="1"/>
  <c r="W61" i="16"/>
  <c r="W60" i="16"/>
  <c r="AE60" i="16" s="1"/>
  <c r="W59" i="16"/>
  <c r="AE59" i="16" s="1"/>
  <c r="W58" i="16"/>
  <c r="AE58" i="16" s="1"/>
  <c r="W57" i="16"/>
  <c r="W56" i="16"/>
  <c r="W55" i="16"/>
  <c r="AE55" i="16" s="1"/>
  <c r="W54" i="16"/>
  <c r="W53" i="16"/>
  <c r="AE53" i="16" s="1"/>
  <c r="W52" i="16"/>
  <c r="AE52" i="16" s="1"/>
  <c r="W51" i="16"/>
  <c r="AE51" i="16" s="1"/>
  <c r="W50" i="16"/>
  <c r="AE50" i="16" s="1"/>
  <c r="W49" i="16"/>
  <c r="W48" i="16"/>
  <c r="W47" i="16"/>
  <c r="AE47" i="16" s="1"/>
  <c r="W46" i="16"/>
  <c r="W45" i="16"/>
  <c r="AE45" i="16" s="1"/>
  <c r="W44" i="16"/>
  <c r="AE44" i="16" s="1"/>
  <c r="W43" i="16"/>
  <c r="AE43" i="16" s="1"/>
  <c r="W42" i="16"/>
  <c r="AE42" i="16" s="1"/>
  <c r="W41" i="16"/>
  <c r="W40" i="16"/>
  <c r="W39" i="16"/>
  <c r="AE39" i="16" s="1"/>
  <c r="W38" i="16"/>
  <c r="AE38" i="16" s="1"/>
  <c r="W37" i="16"/>
  <c r="AE37" i="16" s="1"/>
  <c r="W36" i="16"/>
  <c r="AE36" i="16" s="1"/>
  <c r="W35" i="16"/>
  <c r="AE35" i="16" s="1"/>
  <c r="W34" i="16"/>
  <c r="AE34" i="16" s="1"/>
  <c r="W33" i="16"/>
  <c r="W32" i="16"/>
  <c r="W31" i="16"/>
  <c r="AE31" i="16" s="1"/>
  <c r="W30" i="16"/>
  <c r="W29" i="16"/>
  <c r="AE29" i="16" s="1"/>
  <c r="W28" i="16"/>
  <c r="AE28" i="16" s="1"/>
  <c r="W27" i="16"/>
  <c r="AE27" i="16" s="1"/>
  <c r="W26" i="16"/>
  <c r="AE26" i="16" s="1"/>
  <c r="W25" i="16"/>
  <c r="V61" i="16"/>
  <c r="V60" i="16"/>
  <c r="AD60" i="16" s="1"/>
  <c r="V59" i="16"/>
  <c r="V58" i="16"/>
  <c r="AD58" i="16" s="1"/>
  <c r="V57" i="16"/>
  <c r="AD57" i="16" s="1"/>
  <c r="V56" i="16"/>
  <c r="AD56" i="16" s="1"/>
  <c r="V55" i="16"/>
  <c r="AD55" i="16" s="1"/>
  <c r="V54" i="16"/>
  <c r="V53" i="16"/>
  <c r="V52" i="16"/>
  <c r="AD52" i="16" s="1"/>
  <c r="V51" i="16"/>
  <c r="AD51" i="16" s="1"/>
  <c r="V50" i="16"/>
  <c r="V49" i="16"/>
  <c r="AD49" i="16" s="1"/>
  <c r="V48" i="16"/>
  <c r="AD48" i="16" s="1"/>
  <c r="V47" i="16"/>
  <c r="AD47" i="16" s="1"/>
  <c r="V46" i="16"/>
  <c r="V45" i="16"/>
  <c r="V44" i="16"/>
  <c r="AD44" i="16" s="1"/>
  <c r="V43" i="16"/>
  <c r="AD43" i="16" s="1"/>
  <c r="V42" i="16"/>
  <c r="AD42" i="16" s="1"/>
  <c r="V41" i="16"/>
  <c r="AD41" i="16" s="1"/>
  <c r="V40" i="16"/>
  <c r="AD40" i="16" s="1"/>
  <c r="V39" i="16"/>
  <c r="AD39" i="16" s="1"/>
  <c r="V38" i="16"/>
  <c r="V37" i="16"/>
  <c r="V36" i="16"/>
  <c r="AD36" i="16" s="1"/>
  <c r="V35" i="16"/>
  <c r="AD35" i="16" s="1"/>
  <c r="V34" i="16"/>
  <c r="AD34" i="16" s="1"/>
  <c r="V33" i="16"/>
  <c r="AD33" i="16" s="1"/>
  <c r="V32" i="16"/>
  <c r="AD32" i="16" s="1"/>
  <c r="V31" i="16"/>
  <c r="AD31" i="16" s="1"/>
  <c r="V30" i="16"/>
  <c r="V29" i="16"/>
  <c r="V28" i="16"/>
  <c r="AD28" i="16" s="1"/>
  <c r="V27" i="16"/>
  <c r="AD27" i="16" s="1"/>
  <c r="V26" i="16"/>
  <c r="AD26" i="16" s="1"/>
  <c r="V25" i="16"/>
  <c r="AD25" i="16" s="1"/>
  <c r="X52" i="19"/>
  <c r="AF52" i="19" s="1"/>
  <c r="AW70" i="8"/>
  <c r="AW68" i="8"/>
  <c r="AW66" i="8"/>
  <c r="AW62" i="8"/>
  <c r="AW60" i="8"/>
  <c r="AW58" i="8"/>
  <c r="AW54" i="8"/>
  <c r="AW52" i="8"/>
  <c r="AW50" i="8"/>
  <c r="AW46" i="8"/>
  <c r="AW43" i="8"/>
  <c r="AW41" i="8"/>
  <c r="AW38" i="8"/>
  <c r="AW36" i="8"/>
  <c r="AW33" i="8"/>
  <c r="D56" i="19"/>
  <c r="C24" i="19"/>
  <c r="T60" i="1"/>
  <c r="AB60" i="1" s="1"/>
  <c r="T57" i="1"/>
  <c r="AB57" i="1" s="1"/>
  <c r="X53" i="1"/>
  <c r="AF53" i="1" s="1"/>
  <c r="T50" i="1"/>
  <c r="AB50" i="1" s="1"/>
  <c r="T48" i="1"/>
  <c r="AB48" i="1" s="1"/>
  <c r="AA42" i="1"/>
  <c r="AI42" i="1" s="1"/>
  <c r="U39" i="1"/>
  <c r="AC39" i="1" s="1"/>
  <c r="AA33" i="1"/>
  <c r="AI33" i="1" s="1"/>
  <c r="W30" i="1"/>
  <c r="AE30" i="1" s="1"/>
  <c r="AV69" i="8"/>
  <c r="AV68" i="8"/>
  <c r="AV67" i="8"/>
  <c r="AV66" i="8"/>
  <c r="AV65" i="8"/>
  <c r="AV61" i="8"/>
  <c r="AV60" i="8"/>
  <c r="AV59" i="8"/>
  <c r="AV58" i="8"/>
  <c r="AV57" i="8"/>
  <c r="AV53" i="8"/>
  <c r="AV52" i="8"/>
  <c r="AV51" i="8"/>
  <c r="AV50" i="8"/>
  <c r="AV49" i="8"/>
  <c r="AV45" i="8"/>
  <c r="AV44" i="8"/>
  <c r="AV43" i="8"/>
  <c r="AV42" i="8"/>
  <c r="AV41" i="8"/>
  <c r="AV37" i="8"/>
  <c r="AV36" i="8"/>
  <c r="AV35" i="8"/>
  <c r="AV34" i="8"/>
  <c r="AV33" i="8"/>
  <c r="U61" i="16"/>
  <c r="AC61" i="16" s="1"/>
  <c r="U60" i="16"/>
  <c r="U59" i="16"/>
  <c r="AC59" i="16" s="1"/>
  <c r="U58" i="16"/>
  <c r="AC58" i="16" s="1"/>
  <c r="U57" i="16"/>
  <c r="AC57" i="16" s="1"/>
  <c r="U56" i="16"/>
  <c r="AC56" i="16" s="1"/>
  <c r="U55" i="16"/>
  <c r="U54" i="16"/>
  <c r="U53" i="16"/>
  <c r="AC53" i="16" s="1"/>
  <c r="U52" i="16"/>
  <c r="U51" i="16"/>
  <c r="AC51" i="16" s="1"/>
  <c r="U50" i="16"/>
  <c r="AC50" i="16" s="1"/>
  <c r="U49" i="16"/>
  <c r="AC49" i="16" s="1"/>
  <c r="U48" i="16"/>
  <c r="AC48" i="16" s="1"/>
  <c r="U47" i="16"/>
  <c r="U46" i="16"/>
  <c r="U45" i="16"/>
  <c r="AC45" i="16" s="1"/>
  <c r="U44" i="16"/>
  <c r="AC44" i="16" s="1"/>
  <c r="U43" i="16"/>
  <c r="U42" i="16"/>
  <c r="AC42" i="16" s="1"/>
  <c r="U41" i="16"/>
  <c r="AC41" i="16" s="1"/>
  <c r="U40" i="16"/>
  <c r="AC40" i="16" s="1"/>
  <c r="U39" i="16"/>
  <c r="U38" i="16"/>
  <c r="U37" i="16"/>
  <c r="AC37" i="16" s="1"/>
  <c r="U36" i="16"/>
  <c r="AC36" i="16" s="1"/>
  <c r="U35" i="16"/>
  <c r="AC35" i="16" s="1"/>
  <c r="U34" i="16"/>
  <c r="AC34" i="16" s="1"/>
  <c r="U33" i="16"/>
  <c r="AC33" i="16" s="1"/>
  <c r="U32" i="16"/>
  <c r="AC32" i="16" s="1"/>
  <c r="U31" i="16"/>
  <c r="U30" i="16"/>
  <c r="U29" i="16"/>
  <c r="AC29" i="16" s="1"/>
  <c r="U28" i="16"/>
  <c r="AC28" i="16" s="1"/>
  <c r="U27" i="16"/>
  <c r="U26" i="16"/>
  <c r="AC26" i="16" s="1"/>
  <c r="U25" i="16"/>
  <c r="AC25" i="16" s="1"/>
  <c r="X44" i="19"/>
  <c r="AF44" i="19" s="1"/>
  <c r="X50" i="1"/>
  <c r="AF50" i="1" s="1"/>
  <c r="V39" i="1"/>
  <c r="AD39" i="1" s="1"/>
  <c r="U34" i="1"/>
  <c r="AC34" i="1" s="1"/>
  <c r="U31" i="1"/>
  <c r="AC31" i="1" s="1"/>
  <c r="AW69" i="8"/>
  <c r="AW67" i="8"/>
  <c r="AW65" i="8"/>
  <c r="AW61" i="8"/>
  <c r="AW59" i="8"/>
  <c r="AW57" i="8"/>
  <c r="AW53" i="8"/>
  <c r="AW51" i="8"/>
  <c r="AW49" i="8"/>
  <c r="AW45" i="8"/>
  <c r="AW44" i="8"/>
  <c r="AW42" i="8"/>
  <c r="AW37" i="8"/>
  <c r="AW35" i="8"/>
  <c r="AW34" i="8"/>
  <c r="C56" i="19"/>
  <c r="AA58" i="1"/>
  <c r="AI58" i="1" s="1"/>
  <c r="AA56" i="1"/>
  <c r="AI56" i="1" s="1"/>
  <c r="AA52" i="1"/>
  <c r="AI52" i="1" s="1"/>
  <c r="AA49" i="1"/>
  <c r="AI49" i="1" s="1"/>
  <c r="X47" i="1"/>
  <c r="AF47" i="1" s="1"/>
  <c r="Z42" i="1"/>
  <c r="AH42" i="1" s="1"/>
  <c r="Y38" i="1"/>
  <c r="AG38" i="1" s="1"/>
  <c r="Y33" i="1"/>
  <c r="AG33" i="1" s="1"/>
  <c r="V30" i="1"/>
  <c r="AD30" i="1" s="1"/>
  <c r="T61" i="16"/>
  <c r="AB61" i="16" s="1"/>
  <c r="T60" i="16"/>
  <c r="AB60" i="16" s="1"/>
  <c r="T59" i="16"/>
  <c r="AB59" i="16" s="1"/>
  <c r="T58" i="16"/>
  <c r="T57" i="16"/>
  <c r="T56" i="16"/>
  <c r="AB56" i="16" s="1"/>
  <c r="T55" i="16"/>
  <c r="AB55" i="16" s="1"/>
  <c r="T54" i="16"/>
  <c r="AB54" i="16" s="1"/>
  <c r="T53" i="16"/>
  <c r="AB53" i="16" s="1"/>
  <c r="T52" i="16"/>
  <c r="AB52" i="16" s="1"/>
  <c r="T51" i="16"/>
  <c r="AB51" i="16" s="1"/>
  <c r="T50" i="16"/>
  <c r="T49" i="16"/>
  <c r="T48" i="16"/>
  <c r="AB48" i="16" s="1"/>
  <c r="T47" i="16"/>
  <c r="AB47" i="16" s="1"/>
  <c r="T46" i="16"/>
  <c r="AB46" i="16" s="1"/>
  <c r="T45" i="16"/>
  <c r="AB45" i="16" s="1"/>
  <c r="T44" i="16"/>
  <c r="AB44" i="16" s="1"/>
  <c r="T43" i="16"/>
  <c r="AB43" i="16" s="1"/>
  <c r="T42" i="16"/>
  <c r="T41" i="16"/>
  <c r="AB41" i="16" s="1"/>
  <c r="T40" i="16"/>
  <c r="AB40" i="16" s="1"/>
  <c r="T39" i="16"/>
  <c r="AB39" i="16" s="1"/>
  <c r="T38" i="16"/>
  <c r="T37" i="16"/>
  <c r="AB37" i="16" s="1"/>
  <c r="T36" i="16"/>
  <c r="AB36" i="16" s="1"/>
  <c r="T35" i="16"/>
  <c r="AB35" i="16" s="1"/>
  <c r="T34" i="16"/>
  <c r="T33" i="16"/>
  <c r="T32" i="16"/>
  <c r="AB32" i="16" s="1"/>
  <c r="T31" i="16"/>
  <c r="AB31" i="16" s="1"/>
  <c r="T30" i="16"/>
  <c r="T29" i="16"/>
  <c r="AB29" i="16" s="1"/>
  <c r="T28" i="16"/>
  <c r="AB28" i="16" s="1"/>
  <c r="T27" i="16"/>
  <c r="AB27" i="16" s="1"/>
  <c r="T26" i="16"/>
  <c r="T25" i="16"/>
  <c r="AB25" i="16" s="1"/>
  <c r="X36" i="19"/>
  <c r="AF36" i="19" s="1"/>
  <c r="W24" i="16"/>
  <c r="AE24" i="16" s="1"/>
  <c r="X28" i="19"/>
  <c r="AF28" i="19" s="1"/>
  <c r="T57" i="19"/>
  <c r="AB57" i="19" s="1"/>
  <c r="AJ57" i="19" s="1"/>
  <c r="BP51" i="20" s="1"/>
  <c r="T49" i="19"/>
  <c r="AB49" i="19" s="1"/>
  <c r="AJ49" i="19" s="1"/>
  <c r="BP43" i="20" s="1"/>
  <c r="T41" i="19"/>
  <c r="AB41" i="19" s="1"/>
  <c r="T33" i="19"/>
  <c r="AB33" i="19" s="1"/>
  <c r="X25" i="19"/>
  <c r="AF25" i="19" s="1"/>
  <c r="X56" i="19"/>
  <c r="AF56" i="19" s="1"/>
  <c r="X48" i="19"/>
  <c r="AF48" i="19" s="1"/>
  <c r="X40" i="19"/>
  <c r="AF40" i="19" s="1"/>
  <c r="X32" i="19"/>
  <c r="AF32" i="19" s="1"/>
  <c r="T25" i="19"/>
  <c r="AB25" i="19" s="1"/>
  <c r="G59" i="19"/>
  <c r="C52" i="19"/>
  <c r="C38" i="19"/>
  <c r="T20" i="19"/>
  <c r="AB20" i="19" s="1"/>
  <c r="T53" i="19"/>
  <c r="AB53" i="19" s="1"/>
  <c r="T45" i="19"/>
  <c r="AB45" i="19" s="1"/>
  <c r="AJ45" i="19" s="1"/>
  <c r="BP39" i="20" s="1"/>
  <c r="T37" i="19"/>
  <c r="AB37" i="19" s="1"/>
  <c r="T29" i="19"/>
  <c r="AB29" i="19" s="1"/>
  <c r="X22" i="19"/>
  <c r="AF22" i="19" s="1"/>
  <c r="J52" i="19"/>
  <c r="J42" i="19"/>
  <c r="D57" i="19"/>
  <c r="AK57" i="19" s="1"/>
  <c r="BQ51" i="20" s="1"/>
  <c r="J55" i="19"/>
  <c r="H54" i="19"/>
  <c r="J51" i="19"/>
  <c r="J48" i="19"/>
  <c r="J44" i="19"/>
  <c r="J39" i="19"/>
  <c r="H35" i="19"/>
  <c r="C32" i="19"/>
  <c r="H27" i="19"/>
  <c r="C21" i="19"/>
  <c r="AA20" i="19"/>
  <c r="AI20" i="19" s="1"/>
  <c r="T56" i="19"/>
  <c r="AB56" i="19" s="1"/>
  <c r="AJ56" i="19" s="1"/>
  <c r="BP50" i="20" s="1"/>
  <c r="T52" i="19"/>
  <c r="AB52" i="19" s="1"/>
  <c r="T48" i="19"/>
  <c r="AB48" i="19" s="1"/>
  <c r="T44" i="19"/>
  <c r="AB44" i="19" s="1"/>
  <c r="T40" i="19"/>
  <c r="AB40" i="19" s="1"/>
  <c r="T36" i="19"/>
  <c r="AB36" i="19" s="1"/>
  <c r="T32" i="19"/>
  <c r="AB32" i="19" s="1"/>
  <c r="T28" i="19"/>
  <c r="AB28" i="19" s="1"/>
  <c r="AJ28" i="19" s="1"/>
  <c r="BP22" i="20" s="1"/>
  <c r="X24" i="19"/>
  <c r="AF24" i="19" s="1"/>
  <c r="AN24" i="19" s="1"/>
  <c r="BT18" i="20" s="1"/>
  <c r="X21" i="19"/>
  <c r="AF21" i="19" s="1"/>
  <c r="J45" i="19"/>
  <c r="J24" i="19"/>
  <c r="E57" i="19"/>
  <c r="J54" i="19"/>
  <c r="J41" i="19"/>
  <c r="J37" i="19"/>
  <c r="J34" i="19"/>
  <c r="J27" i="19"/>
  <c r="T22" i="19"/>
  <c r="AB22" i="19" s="1"/>
  <c r="H59" i="19"/>
  <c r="C57" i="19"/>
  <c r="D55" i="19"/>
  <c r="C53" i="19"/>
  <c r="J49" i="19"/>
  <c r="C46" i="19"/>
  <c r="AJ46" i="19" s="1"/>
  <c r="BP40" i="20" s="1"/>
  <c r="C43" i="19"/>
  <c r="E38" i="19"/>
  <c r="E35" i="19"/>
  <c r="J31" i="19"/>
  <c r="C25" i="19"/>
  <c r="X57" i="19"/>
  <c r="AF57" i="19" s="1"/>
  <c r="X53" i="19"/>
  <c r="AF53" i="19" s="1"/>
  <c r="X49" i="19"/>
  <c r="AF49" i="19" s="1"/>
  <c r="X45" i="19"/>
  <c r="AF45" i="19" s="1"/>
  <c r="X41" i="19"/>
  <c r="AF41" i="19" s="1"/>
  <c r="X37" i="19"/>
  <c r="AF37" i="19" s="1"/>
  <c r="X33" i="19"/>
  <c r="AF33" i="19" s="1"/>
  <c r="X29" i="19"/>
  <c r="AF29" i="19" s="1"/>
  <c r="X26" i="19"/>
  <c r="AF26" i="19" s="1"/>
  <c r="T24" i="19"/>
  <c r="AB24" i="19" s="1"/>
  <c r="AJ24" i="19" s="1"/>
  <c r="BP18" i="20" s="1"/>
  <c r="T21" i="19"/>
  <c r="AB21" i="19" s="1"/>
  <c r="U55" i="19"/>
  <c r="AC55" i="19" s="1"/>
  <c r="Y55" i="19"/>
  <c r="AG55" i="19" s="1"/>
  <c r="V55" i="19"/>
  <c r="AD55" i="19" s="1"/>
  <c r="Z55" i="19"/>
  <c r="AH55" i="19" s="1"/>
  <c r="W55" i="19"/>
  <c r="AE55" i="19" s="1"/>
  <c r="AA55" i="19"/>
  <c r="AI55" i="19" s="1"/>
  <c r="U43" i="19"/>
  <c r="AC43" i="19" s="1"/>
  <c r="Y43" i="19"/>
  <c r="AG43" i="19" s="1"/>
  <c r="V43" i="19"/>
  <c r="AD43" i="19" s="1"/>
  <c r="Z43" i="19"/>
  <c r="AH43" i="19" s="1"/>
  <c r="W43" i="19"/>
  <c r="AE43" i="19" s="1"/>
  <c r="AA43" i="19"/>
  <c r="AI43" i="19" s="1"/>
  <c r="U35" i="19"/>
  <c r="AC35" i="19" s="1"/>
  <c r="Y35" i="19"/>
  <c r="AG35" i="19" s="1"/>
  <c r="V35" i="19"/>
  <c r="AD35" i="19" s="1"/>
  <c r="AL35" i="19" s="1"/>
  <c r="BR29" i="20" s="1"/>
  <c r="Z35" i="19"/>
  <c r="AH35" i="19" s="1"/>
  <c r="W35" i="19"/>
  <c r="AE35" i="19" s="1"/>
  <c r="AA35" i="19"/>
  <c r="AI35" i="19" s="1"/>
  <c r="U23" i="19"/>
  <c r="AC23" i="19" s="1"/>
  <c r="Y23" i="19"/>
  <c r="AG23" i="19" s="1"/>
  <c r="V23" i="19"/>
  <c r="AD23" i="19" s="1"/>
  <c r="Z23" i="19"/>
  <c r="AH23" i="19" s="1"/>
  <c r="W23" i="19"/>
  <c r="AE23" i="19" s="1"/>
  <c r="AA23" i="19"/>
  <c r="AI23" i="19" s="1"/>
  <c r="T43" i="19"/>
  <c r="AB43" i="19" s="1"/>
  <c r="AJ43" i="19" s="1"/>
  <c r="BP37" i="20" s="1"/>
  <c r="U59" i="19"/>
  <c r="AC59" i="19" s="1"/>
  <c r="Y59" i="19"/>
  <c r="AG59" i="19" s="1"/>
  <c r="V59" i="19"/>
  <c r="AD59" i="19" s="1"/>
  <c r="Z59" i="19"/>
  <c r="AH59" i="19" s="1"/>
  <c r="W59" i="19"/>
  <c r="AE59" i="19" s="1"/>
  <c r="AA59" i="19"/>
  <c r="AI59" i="19" s="1"/>
  <c r="AQ59" i="19" s="1"/>
  <c r="BW53" i="20" s="1"/>
  <c r="U51" i="19"/>
  <c r="AC51" i="19" s="1"/>
  <c r="Y51" i="19"/>
  <c r="AG51" i="19" s="1"/>
  <c r="V51" i="19"/>
  <c r="AD51" i="19" s="1"/>
  <c r="Z51" i="19"/>
  <c r="AH51" i="19" s="1"/>
  <c r="W51" i="19"/>
  <c r="AE51" i="19" s="1"/>
  <c r="AA51" i="19"/>
  <c r="AI51" i="19" s="1"/>
  <c r="AQ51" i="19" s="1"/>
  <c r="BW45" i="20" s="1"/>
  <c r="U47" i="19"/>
  <c r="AC47" i="19" s="1"/>
  <c r="Y47" i="19"/>
  <c r="AG47" i="19" s="1"/>
  <c r="V47" i="19"/>
  <c r="AD47" i="19" s="1"/>
  <c r="Z47" i="19"/>
  <c r="AH47" i="19" s="1"/>
  <c r="W47" i="19"/>
  <c r="AE47" i="19" s="1"/>
  <c r="AA47" i="19"/>
  <c r="AI47" i="19" s="1"/>
  <c r="U39" i="19"/>
  <c r="AC39" i="19" s="1"/>
  <c r="Y39" i="19"/>
  <c r="AG39" i="19" s="1"/>
  <c r="V39" i="19"/>
  <c r="AD39" i="19" s="1"/>
  <c r="Z39" i="19"/>
  <c r="AH39" i="19" s="1"/>
  <c r="W39" i="19"/>
  <c r="AE39" i="19" s="1"/>
  <c r="AA39" i="19"/>
  <c r="AI39" i="19" s="1"/>
  <c r="U31" i="19"/>
  <c r="AC31" i="19" s="1"/>
  <c r="Y31" i="19"/>
  <c r="AG31" i="19" s="1"/>
  <c r="V31" i="19"/>
  <c r="AD31" i="19" s="1"/>
  <c r="Z31" i="19"/>
  <c r="AH31" i="19" s="1"/>
  <c r="W31" i="19"/>
  <c r="AE31" i="19" s="1"/>
  <c r="AA31" i="19"/>
  <c r="AI31" i="19" s="1"/>
  <c r="U27" i="19"/>
  <c r="AC27" i="19" s="1"/>
  <c r="Y27" i="19"/>
  <c r="AG27" i="19" s="1"/>
  <c r="AO27" i="19" s="1"/>
  <c r="BU21" i="20" s="1"/>
  <c r="V27" i="19"/>
  <c r="AD27" i="19" s="1"/>
  <c r="Z27" i="19"/>
  <c r="AH27" i="19" s="1"/>
  <c r="W27" i="19"/>
  <c r="AE27" i="19" s="1"/>
  <c r="AA27" i="19"/>
  <c r="AI27" i="19" s="1"/>
  <c r="T55" i="19"/>
  <c r="AB55" i="19" s="1"/>
  <c r="T39" i="19"/>
  <c r="AB39" i="19" s="1"/>
  <c r="T35" i="19"/>
  <c r="AB35" i="19" s="1"/>
  <c r="AJ35" i="19" s="1"/>
  <c r="BP29" i="20" s="1"/>
  <c r="T31" i="19"/>
  <c r="AB31" i="19" s="1"/>
  <c r="T27" i="19"/>
  <c r="AB27" i="19" s="1"/>
  <c r="T23" i="19"/>
  <c r="AB23" i="19" s="1"/>
  <c r="U58" i="19"/>
  <c r="AC58" i="19" s="1"/>
  <c r="Y58" i="19"/>
  <c r="AG58" i="19" s="1"/>
  <c r="V58" i="19"/>
  <c r="AD58" i="19" s="1"/>
  <c r="Z58" i="19"/>
  <c r="AH58" i="19" s="1"/>
  <c r="W58" i="19"/>
  <c r="AE58" i="19" s="1"/>
  <c r="AA58" i="19"/>
  <c r="AI58" i="19" s="1"/>
  <c r="U54" i="19"/>
  <c r="AC54" i="19" s="1"/>
  <c r="Y54" i="19"/>
  <c r="AG54" i="19" s="1"/>
  <c r="V54" i="19"/>
  <c r="AD54" i="19" s="1"/>
  <c r="Z54" i="19"/>
  <c r="AH54" i="19" s="1"/>
  <c r="W54" i="19"/>
  <c r="AE54" i="19" s="1"/>
  <c r="AA54" i="19"/>
  <c r="AI54" i="19" s="1"/>
  <c r="AQ54" i="19" s="1"/>
  <c r="BW48" i="20" s="1"/>
  <c r="U50" i="19"/>
  <c r="AC50" i="19" s="1"/>
  <c r="Y50" i="19"/>
  <c r="AG50" i="19" s="1"/>
  <c r="V50" i="19"/>
  <c r="AD50" i="19" s="1"/>
  <c r="Z50" i="19"/>
  <c r="AH50" i="19" s="1"/>
  <c r="W50" i="19"/>
  <c r="AE50" i="19" s="1"/>
  <c r="AA50" i="19"/>
  <c r="AI50" i="19" s="1"/>
  <c r="U46" i="19"/>
  <c r="AC46" i="19" s="1"/>
  <c r="Y46" i="19"/>
  <c r="AG46" i="19" s="1"/>
  <c r="V46" i="19"/>
  <c r="AD46" i="19" s="1"/>
  <c r="Z46" i="19"/>
  <c r="AH46" i="19" s="1"/>
  <c r="W46" i="19"/>
  <c r="AE46" i="19" s="1"/>
  <c r="AA46" i="19"/>
  <c r="AI46" i="19" s="1"/>
  <c r="U42" i="19"/>
  <c r="AC42" i="19" s="1"/>
  <c r="Y42" i="19"/>
  <c r="AG42" i="19" s="1"/>
  <c r="V42" i="19"/>
  <c r="AD42" i="19" s="1"/>
  <c r="Z42" i="19"/>
  <c r="AH42" i="19" s="1"/>
  <c r="W42" i="19"/>
  <c r="AE42" i="19" s="1"/>
  <c r="AA42" i="19"/>
  <c r="AI42" i="19" s="1"/>
  <c r="U38" i="19"/>
  <c r="AC38" i="19" s="1"/>
  <c r="Y38" i="19"/>
  <c r="AG38" i="19" s="1"/>
  <c r="V38" i="19"/>
  <c r="AD38" i="19" s="1"/>
  <c r="Z38" i="19"/>
  <c r="AH38" i="19" s="1"/>
  <c r="W38" i="19"/>
  <c r="AE38" i="19" s="1"/>
  <c r="AA38" i="19"/>
  <c r="AI38" i="19" s="1"/>
  <c r="U34" i="19"/>
  <c r="AC34" i="19" s="1"/>
  <c r="Y34" i="19"/>
  <c r="AG34" i="19" s="1"/>
  <c r="V34" i="19"/>
  <c r="AD34" i="19" s="1"/>
  <c r="Z34" i="19"/>
  <c r="AH34" i="19" s="1"/>
  <c r="W34" i="19"/>
  <c r="AE34" i="19" s="1"/>
  <c r="AA34" i="19"/>
  <c r="AI34" i="19" s="1"/>
  <c r="AQ34" i="19" s="1"/>
  <c r="BW28" i="20" s="1"/>
  <c r="U30" i="19"/>
  <c r="AC30" i="19" s="1"/>
  <c r="Y30" i="19"/>
  <c r="AG30" i="19" s="1"/>
  <c r="V30" i="19"/>
  <c r="AD30" i="19" s="1"/>
  <c r="Z30" i="19"/>
  <c r="AH30" i="19" s="1"/>
  <c r="W30" i="19"/>
  <c r="AE30" i="19" s="1"/>
  <c r="AA30" i="19"/>
  <c r="AI30" i="19" s="1"/>
  <c r="U26" i="19"/>
  <c r="AC26" i="19" s="1"/>
  <c r="Y26" i="19"/>
  <c r="AG26" i="19" s="1"/>
  <c r="V26" i="19"/>
  <c r="AD26" i="19" s="1"/>
  <c r="Z26" i="19"/>
  <c r="AH26" i="19" s="1"/>
  <c r="W26" i="19"/>
  <c r="AE26" i="19" s="1"/>
  <c r="AA26" i="19"/>
  <c r="AI26" i="19" s="1"/>
  <c r="AQ26" i="19" s="1"/>
  <c r="BW20" i="20" s="1"/>
  <c r="X58" i="19"/>
  <c r="AF58" i="19" s="1"/>
  <c r="X54" i="19"/>
  <c r="AF54" i="19" s="1"/>
  <c r="X50" i="19"/>
  <c r="AF50" i="19" s="1"/>
  <c r="X46" i="19"/>
  <c r="AF46" i="19" s="1"/>
  <c r="X42" i="19"/>
  <c r="AF42" i="19" s="1"/>
  <c r="X38" i="19"/>
  <c r="AF38" i="19" s="1"/>
  <c r="X34" i="19"/>
  <c r="AF34" i="19" s="1"/>
  <c r="X30" i="19"/>
  <c r="AF30" i="19" s="1"/>
  <c r="X59" i="19"/>
  <c r="AF59" i="19" s="1"/>
  <c r="AN59" i="19" s="1"/>
  <c r="BT53" i="20" s="1"/>
  <c r="X55" i="19"/>
  <c r="AF55" i="19" s="1"/>
  <c r="X51" i="19"/>
  <c r="AF51" i="19" s="1"/>
  <c r="X47" i="19"/>
  <c r="AF47" i="19" s="1"/>
  <c r="X43" i="19"/>
  <c r="AF43" i="19" s="1"/>
  <c r="X39" i="19"/>
  <c r="AF39" i="19" s="1"/>
  <c r="X35" i="19"/>
  <c r="AF35" i="19" s="1"/>
  <c r="X31" i="19"/>
  <c r="AF31" i="19" s="1"/>
  <c r="X27" i="19"/>
  <c r="AF27" i="19" s="1"/>
  <c r="X23" i="19"/>
  <c r="AF23" i="19" s="1"/>
  <c r="X20" i="19"/>
  <c r="AF20" i="19" s="1"/>
  <c r="AN20" i="19" s="1"/>
  <c r="BT14" i="20" s="1"/>
  <c r="AA57" i="19"/>
  <c r="AI57" i="19" s="1"/>
  <c r="W57" i="19"/>
  <c r="AE57" i="19" s="1"/>
  <c r="AM57" i="19" s="1"/>
  <c r="BS51" i="20" s="1"/>
  <c r="AA56" i="19"/>
  <c r="AI56" i="19" s="1"/>
  <c r="W56" i="19"/>
  <c r="AE56" i="19" s="1"/>
  <c r="AA53" i="19"/>
  <c r="AI53" i="19" s="1"/>
  <c r="W53" i="19"/>
  <c r="AE53" i="19" s="1"/>
  <c r="AA52" i="19"/>
  <c r="AI52" i="19" s="1"/>
  <c r="W52" i="19"/>
  <c r="AE52" i="19" s="1"/>
  <c r="AA49" i="19"/>
  <c r="AI49" i="19" s="1"/>
  <c r="AQ49" i="19" s="1"/>
  <c r="BW43" i="20" s="1"/>
  <c r="W49" i="19"/>
  <c r="AE49" i="19" s="1"/>
  <c r="AA48" i="19"/>
  <c r="AI48" i="19" s="1"/>
  <c r="W48" i="19"/>
  <c r="AE48" i="19" s="1"/>
  <c r="AA45" i="19"/>
  <c r="AI45" i="19" s="1"/>
  <c r="W45" i="19"/>
  <c r="AE45" i="19" s="1"/>
  <c r="AA44" i="19"/>
  <c r="AI44" i="19" s="1"/>
  <c r="W44" i="19"/>
  <c r="AE44" i="19" s="1"/>
  <c r="AA41" i="19"/>
  <c r="AI41" i="19" s="1"/>
  <c r="W41" i="19"/>
  <c r="AE41" i="19" s="1"/>
  <c r="AA40" i="19"/>
  <c r="AI40" i="19" s="1"/>
  <c r="W40" i="19"/>
  <c r="AE40" i="19" s="1"/>
  <c r="AA37" i="19"/>
  <c r="AI37" i="19" s="1"/>
  <c r="AQ37" i="19" s="1"/>
  <c r="BW31" i="20" s="1"/>
  <c r="W37" i="19"/>
  <c r="AE37" i="19" s="1"/>
  <c r="AM37" i="19" s="1"/>
  <c r="BS31" i="20" s="1"/>
  <c r="AA36" i="19"/>
  <c r="AI36" i="19" s="1"/>
  <c r="W36" i="19"/>
  <c r="AE36" i="19" s="1"/>
  <c r="AA33" i="19"/>
  <c r="AI33" i="19" s="1"/>
  <c r="W33" i="19"/>
  <c r="AE33" i="19" s="1"/>
  <c r="AA32" i="19"/>
  <c r="AI32" i="19" s="1"/>
  <c r="W32" i="19"/>
  <c r="AE32" i="19" s="1"/>
  <c r="AA29" i="19"/>
  <c r="AI29" i="19" s="1"/>
  <c r="W29" i="19"/>
  <c r="AE29" i="19" s="1"/>
  <c r="AA28" i="19"/>
  <c r="AI28" i="19" s="1"/>
  <c r="W28" i="19"/>
  <c r="AE28" i="19" s="1"/>
  <c r="AA25" i="19"/>
  <c r="AI25" i="19" s="1"/>
  <c r="W25" i="19"/>
  <c r="AE25" i="19" s="1"/>
  <c r="AA24" i="19"/>
  <c r="AI24" i="19" s="1"/>
  <c r="AQ24" i="19" s="1"/>
  <c r="BW18" i="20" s="1"/>
  <c r="W24" i="19"/>
  <c r="AE24" i="19" s="1"/>
  <c r="AA22" i="19"/>
  <c r="AI22" i="19" s="1"/>
  <c r="AQ22" i="19" s="1"/>
  <c r="BW16" i="20" s="1"/>
  <c r="W22" i="19"/>
  <c r="AE22" i="19" s="1"/>
  <c r="AA21" i="19"/>
  <c r="AI21" i="19" s="1"/>
  <c r="W21" i="19"/>
  <c r="AE21" i="19" s="1"/>
  <c r="U20" i="19"/>
  <c r="AC20" i="19" s="1"/>
  <c r="Y20" i="19"/>
  <c r="AG20" i="19" s="1"/>
  <c r="Z57" i="19"/>
  <c r="AH57" i="19" s="1"/>
  <c r="V57" i="19"/>
  <c r="AD57" i="19" s="1"/>
  <c r="Z56" i="19"/>
  <c r="AH56" i="19" s="1"/>
  <c r="V56" i="19"/>
  <c r="AD56" i="19" s="1"/>
  <c r="Z53" i="19"/>
  <c r="AH53" i="19" s="1"/>
  <c r="V53" i="19"/>
  <c r="AD53" i="19" s="1"/>
  <c r="Z52" i="19"/>
  <c r="AH52" i="19" s="1"/>
  <c r="V52" i="19"/>
  <c r="AD52" i="19" s="1"/>
  <c r="Z49" i="19"/>
  <c r="AH49" i="19" s="1"/>
  <c r="V49" i="19"/>
  <c r="AD49" i="19" s="1"/>
  <c r="AL49" i="19" s="1"/>
  <c r="BR43" i="20" s="1"/>
  <c r="Z48" i="19"/>
  <c r="AH48" i="19" s="1"/>
  <c r="V48" i="19"/>
  <c r="AD48" i="19" s="1"/>
  <c r="AL48" i="19" s="1"/>
  <c r="BR42" i="20" s="1"/>
  <c r="Z45" i="19"/>
  <c r="AH45" i="19" s="1"/>
  <c r="V45" i="19"/>
  <c r="AD45" i="19" s="1"/>
  <c r="Z44" i="19"/>
  <c r="AH44" i="19" s="1"/>
  <c r="V44" i="19"/>
  <c r="AD44" i="19" s="1"/>
  <c r="Z41" i="19"/>
  <c r="AH41" i="19" s="1"/>
  <c r="V41" i="19"/>
  <c r="AD41" i="19" s="1"/>
  <c r="Z40" i="19"/>
  <c r="AH40" i="19" s="1"/>
  <c r="V40" i="19"/>
  <c r="AD40" i="19" s="1"/>
  <c r="Z37" i="19"/>
  <c r="AH37" i="19" s="1"/>
  <c r="V37" i="19"/>
  <c r="AD37" i="19" s="1"/>
  <c r="Z36" i="19"/>
  <c r="AH36" i="19" s="1"/>
  <c r="V36" i="19"/>
  <c r="AD36" i="19" s="1"/>
  <c r="Z33" i="19"/>
  <c r="AH33" i="19" s="1"/>
  <c r="V33" i="19"/>
  <c r="AD33" i="19" s="1"/>
  <c r="AL33" i="19" s="1"/>
  <c r="BR27" i="20" s="1"/>
  <c r="Z32" i="19"/>
  <c r="AH32" i="19" s="1"/>
  <c r="V32" i="19"/>
  <c r="AD32" i="19" s="1"/>
  <c r="Z29" i="19"/>
  <c r="AH29" i="19" s="1"/>
  <c r="V29" i="19"/>
  <c r="AD29" i="19" s="1"/>
  <c r="Z28" i="19"/>
  <c r="AH28" i="19" s="1"/>
  <c r="V28" i="19"/>
  <c r="AD28" i="19" s="1"/>
  <c r="Z25" i="19"/>
  <c r="AH25" i="19" s="1"/>
  <c r="V25" i="19"/>
  <c r="AD25" i="19" s="1"/>
  <c r="Z24" i="19"/>
  <c r="AH24" i="19" s="1"/>
  <c r="V24" i="19"/>
  <c r="AD24" i="19" s="1"/>
  <c r="Z22" i="19"/>
  <c r="AH22" i="19" s="1"/>
  <c r="V22" i="19"/>
  <c r="AD22" i="19" s="1"/>
  <c r="Z21" i="19"/>
  <c r="AH21" i="19" s="1"/>
  <c r="V21" i="19"/>
  <c r="AD21" i="19" s="1"/>
  <c r="AL21" i="19" s="1"/>
  <c r="BR15" i="20" s="1"/>
  <c r="V20" i="19"/>
  <c r="AD20" i="19" s="1"/>
  <c r="AL20" i="19" s="1"/>
  <c r="BR14" i="20" s="1"/>
  <c r="Y57" i="19"/>
  <c r="AG57" i="19" s="1"/>
  <c r="Y56" i="19"/>
  <c r="AG56" i="19" s="1"/>
  <c r="Y53" i="19"/>
  <c r="AG53" i="19" s="1"/>
  <c r="AO53" i="19" s="1"/>
  <c r="BU47" i="20" s="1"/>
  <c r="Y52" i="19"/>
  <c r="AG52" i="19" s="1"/>
  <c r="Y49" i="19"/>
  <c r="AG49" i="19" s="1"/>
  <c r="Y48" i="19"/>
  <c r="AG48" i="19" s="1"/>
  <c r="Y45" i="19"/>
  <c r="AG45" i="19" s="1"/>
  <c r="Y44" i="19"/>
  <c r="AG44" i="19" s="1"/>
  <c r="AO44" i="19" s="1"/>
  <c r="BU38" i="20" s="1"/>
  <c r="Y41" i="19"/>
  <c r="AG41" i="19" s="1"/>
  <c r="Y40" i="19"/>
  <c r="AG40" i="19" s="1"/>
  <c r="Y37" i="19"/>
  <c r="AG37" i="19" s="1"/>
  <c r="Y36" i="19"/>
  <c r="AG36" i="19" s="1"/>
  <c r="AO36" i="19" s="1"/>
  <c r="BU30" i="20" s="1"/>
  <c r="Y33" i="19"/>
  <c r="AG33" i="19" s="1"/>
  <c r="Y32" i="19"/>
  <c r="AG32" i="19" s="1"/>
  <c r="Y29" i="19"/>
  <c r="AG29" i="19" s="1"/>
  <c r="Y28" i="19"/>
  <c r="AG28" i="19" s="1"/>
  <c r="Y25" i="19"/>
  <c r="AG25" i="19" s="1"/>
  <c r="Y24" i="19"/>
  <c r="AG24" i="19" s="1"/>
  <c r="AO24" i="19" s="1"/>
  <c r="BU18" i="20" s="1"/>
  <c r="Y22" i="19"/>
  <c r="AG22" i="19" s="1"/>
  <c r="Y21" i="19"/>
  <c r="AG21" i="19" s="1"/>
  <c r="E24" i="19"/>
  <c r="D58" i="19"/>
  <c r="E27" i="19"/>
  <c r="E20" i="19"/>
  <c r="D59" i="19"/>
  <c r="C58" i="19"/>
  <c r="AJ58" i="19" s="1"/>
  <c r="BP52" i="20" s="1"/>
  <c r="J56" i="19"/>
  <c r="H55" i="19"/>
  <c r="E54" i="19"/>
  <c r="H51" i="19"/>
  <c r="E48" i="19"/>
  <c r="C44" i="19"/>
  <c r="C41" i="19"/>
  <c r="AJ41" i="19" s="1"/>
  <c r="BP35" i="20" s="1"/>
  <c r="C37" i="19"/>
  <c r="J33" i="19"/>
  <c r="C30" i="19"/>
  <c r="C27" i="19"/>
  <c r="J23" i="19"/>
  <c r="AK54" i="19"/>
  <c r="BQ48" i="20" s="1"/>
  <c r="F59" i="19"/>
  <c r="E59" i="19"/>
  <c r="F20" i="19"/>
  <c r="AM20" i="19" s="1"/>
  <c r="BS14" i="20" s="1"/>
  <c r="C59" i="19"/>
  <c r="AJ59" i="19" s="1"/>
  <c r="BP53" i="20" s="1"/>
  <c r="J57" i="19"/>
  <c r="H56" i="19"/>
  <c r="G55" i="19"/>
  <c r="E51" i="19"/>
  <c r="C48" i="19"/>
  <c r="J43" i="19"/>
  <c r="J40" i="19"/>
  <c r="J36" i="19"/>
  <c r="E33" i="19"/>
  <c r="J29" i="19"/>
  <c r="J26" i="19"/>
  <c r="E22" i="19"/>
  <c r="E58" i="19"/>
  <c r="E41" i="19"/>
  <c r="J20" i="19"/>
  <c r="J58" i="19"/>
  <c r="AQ58" i="19" s="1"/>
  <c r="BW52" i="20" s="1"/>
  <c r="H57" i="19"/>
  <c r="G56" i="19"/>
  <c r="AN56" i="19" s="1"/>
  <c r="BT50" i="20" s="1"/>
  <c r="F55" i="19"/>
  <c r="C54" i="19"/>
  <c r="AJ54" i="19" s="1"/>
  <c r="BP48" i="20" s="1"/>
  <c r="C51" i="19"/>
  <c r="AJ51" i="19" s="1"/>
  <c r="BP45" i="20" s="1"/>
  <c r="J47" i="19"/>
  <c r="AQ47" i="19" s="1"/>
  <c r="BW41" i="20" s="1"/>
  <c r="H43" i="19"/>
  <c r="E40" i="19"/>
  <c r="AL40" i="19" s="1"/>
  <c r="BR34" i="20" s="1"/>
  <c r="C36" i="19"/>
  <c r="C33" i="19"/>
  <c r="C29" i="19"/>
  <c r="J25" i="19"/>
  <c r="C22" i="19"/>
  <c r="F58" i="19"/>
  <c r="E30" i="19"/>
  <c r="J59" i="19"/>
  <c r="H58" i="19"/>
  <c r="G57" i="19"/>
  <c r="F56" i="19"/>
  <c r="E55" i="19"/>
  <c r="AL55" i="19" s="1"/>
  <c r="BR49" i="20" s="1"/>
  <c r="J53" i="19"/>
  <c r="J50" i="19"/>
  <c r="E46" i="19"/>
  <c r="E43" i="19"/>
  <c r="C40" i="19"/>
  <c r="J35" i="19"/>
  <c r="J32" i="19"/>
  <c r="J28" i="19"/>
  <c r="E25" i="19"/>
  <c r="J21" i="19"/>
  <c r="G58" i="19"/>
  <c r="E56" i="19"/>
  <c r="E32" i="19"/>
  <c r="AJ55" i="19"/>
  <c r="BP49" i="20" s="1"/>
  <c r="AJ44" i="19"/>
  <c r="BP38" i="20" s="1"/>
  <c r="AJ38" i="19"/>
  <c r="BP32" i="20" s="1"/>
  <c r="AJ37" i="19"/>
  <c r="BP31" i="20" s="1"/>
  <c r="AJ30" i="19"/>
  <c r="BP24" i="20" s="1"/>
  <c r="I22" i="19"/>
  <c r="H46" i="19"/>
  <c r="I52" i="19"/>
  <c r="AP27" i="19"/>
  <c r="BV21" i="20" s="1"/>
  <c r="I30" i="19"/>
  <c r="AJ26" i="19"/>
  <c r="BP20" i="20" s="1"/>
  <c r="I49" i="19"/>
  <c r="I36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AM43" i="19" s="1"/>
  <c r="BS37" i="20" s="1"/>
  <c r="F44" i="19"/>
  <c r="F45" i="19"/>
  <c r="F46" i="19"/>
  <c r="F47" i="19"/>
  <c r="F48" i="19"/>
  <c r="F49" i="19"/>
  <c r="F50" i="19"/>
  <c r="F51" i="19"/>
  <c r="F52" i="19"/>
  <c r="F53" i="19"/>
  <c r="F54" i="19"/>
  <c r="H36" i="19"/>
  <c r="AM59" i="19"/>
  <c r="BS53" i="20" s="1"/>
  <c r="H38" i="19"/>
  <c r="AO38" i="19" s="1"/>
  <c r="BU32" i="20" s="1"/>
  <c r="I25" i="19"/>
  <c r="I44" i="19"/>
  <c r="I28" i="19"/>
  <c r="I47" i="19"/>
  <c r="I50" i="19"/>
  <c r="I42" i="19"/>
  <c r="E36" i="19"/>
  <c r="H31" i="19"/>
  <c r="H23" i="19"/>
  <c r="AQ55" i="19"/>
  <c r="BW49" i="20" s="1"/>
  <c r="I33" i="19"/>
  <c r="H52" i="19"/>
  <c r="I39" i="19"/>
  <c r="I31" i="19"/>
  <c r="H28" i="19"/>
  <c r="I23" i="19"/>
  <c r="H39" i="19"/>
  <c r="I26" i="19"/>
  <c r="H50" i="19"/>
  <c r="I45" i="19"/>
  <c r="H42" i="19"/>
  <c r="I37" i="19"/>
  <c r="E31" i="19"/>
  <c r="I21" i="19"/>
  <c r="I41" i="19"/>
  <c r="H30" i="19"/>
  <c r="G21" i="19"/>
  <c r="G22" i="19"/>
  <c r="AN22" i="19" s="1"/>
  <c r="BT16" i="20" s="1"/>
  <c r="G23" i="19"/>
  <c r="G24" i="19"/>
  <c r="G25" i="19"/>
  <c r="AN25" i="19" s="1"/>
  <c r="BT19" i="20" s="1"/>
  <c r="G26" i="19"/>
  <c r="G27" i="19"/>
  <c r="G28" i="19"/>
  <c r="AN28" i="19" s="1"/>
  <c r="BT22" i="20" s="1"/>
  <c r="G29" i="19"/>
  <c r="G30" i="19"/>
  <c r="G31" i="19"/>
  <c r="AN31" i="19" s="1"/>
  <c r="BT25" i="20" s="1"/>
  <c r="G32" i="19"/>
  <c r="G33" i="19"/>
  <c r="G34" i="19"/>
  <c r="G35" i="19"/>
  <c r="G36" i="19"/>
  <c r="G37" i="19"/>
  <c r="AN37" i="19" s="1"/>
  <c r="BT31" i="20" s="1"/>
  <c r="G38" i="19"/>
  <c r="G39" i="19"/>
  <c r="G40" i="19"/>
  <c r="G41" i="19"/>
  <c r="AN41" i="19" s="1"/>
  <c r="BT35" i="20" s="1"/>
  <c r="G42" i="19"/>
  <c r="G43" i="19"/>
  <c r="G44" i="19"/>
  <c r="AN44" i="19" s="1"/>
  <c r="BT38" i="20" s="1"/>
  <c r="G45" i="19"/>
  <c r="G46" i="19"/>
  <c r="G47" i="19"/>
  <c r="G48" i="19"/>
  <c r="G49" i="19"/>
  <c r="G50" i="19"/>
  <c r="G51" i="19"/>
  <c r="G52" i="19"/>
  <c r="G53" i="19"/>
  <c r="G54" i="19"/>
  <c r="H49" i="19"/>
  <c r="H41" i="19"/>
  <c r="H33" i="19"/>
  <c r="H25" i="19"/>
  <c r="H20" i="19"/>
  <c r="I20" i="19"/>
  <c r="AP20" i="19" s="1"/>
  <c r="BV14" i="20" s="1"/>
  <c r="E52" i="19"/>
  <c r="H47" i="19"/>
  <c r="I34" i="19"/>
  <c r="I53" i="19"/>
  <c r="AP53" i="19" s="1"/>
  <c r="BV47" i="20" s="1"/>
  <c r="H34" i="19"/>
  <c r="I29" i="19"/>
  <c r="AP29" i="19" s="1"/>
  <c r="BV23" i="20" s="1"/>
  <c r="E23" i="19"/>
  <c r="E50" i="19"/>
  <c r="C39" i="19"/>
  <c r="E34" i="19"/>
  <c r="H29" i="19"/>
  <c r="C23" i="19"/>
  <c r="AJ23" i="19" s="1"/>
  <c r="BP17" i="20" s="1"/>
  <c r="I46" i="19"/>
  <c r="I38" i="19"/>
  <c r="H22" i="19"/>
  <c r="H44" i="19"/>
  <c r="E44" i="19"/>
  <c r="E28" i="19"/>
  <c r="D21" i="19"/>
  <c r="AK21" i="19" s="1"/>
  <c r="BQ15" i="20" s="1"/>
  <c r="D22" i="19"/>
  <c r="AK22" i="19" s="1"/>
  <c r="BQ16" i="20" s="1"/>
  <c r="D23" i="19"/>
  <c r="AK23" i="19" s="1"/>
  <c r="BQ17" i="20" s="1"/>
  <c r="D24" i="19"/>
  <c r="AK24" i="19" s="1"/>
  <c r="BQ18" i="20" s="1"/>
  <c r="D25" i="19"/>
  <c r="AK25" i="19" s="1"/>
  <c r="BQ19" i="20" s="1"/>
  <c r="D26" i="19"/>
  <c r="D27" i="19"/>
  <c r="D28" i="19"/>
  <c r="AK28" i="19" s="1"/>
  <c r="BQ22" i="20" s="1"/>
  <c r="D29" i="19"/>
  <c r="AK29" i="19" s="1"/>
  <c r="BQ23" i="20" s="1"/>
  <c r="D30" i="19"/>
  <c r="D31" i="19"/>
  <c r="AK31" i="19" s="1"/>
  <c r="BQ25" i="20" s="1"/>
  <c r="D32" i="19"/>
  <c r="AK32" i="19" s="1"/>
  <c r="BQ26" i="20" s="1"/>
  <c r="D33" i="19"/>
  <c r="AK33" i="19" s="1"/>
  <c r="BQ27" i="20" s="1"/>
  <c r="D34" i="19"/>
  <c r="D35" i="19"/>
  <c r="D36" i="19"/>
  <c r="AK36" i="19" s="1"/>
  <c r="BQ30" i="20" s="1"/>
  <c r="D37" i="19"/>
  <c r="AK37" i="19" s="1"/>
  <c r="BQ31" i="20" s="1"/>
  <c r="D38" i="19"/>
  <c r="D39" i="19"/>
  <c r="D40" i="19"/>
  <c r="AK40" i="19" s="1"/>
  <c r="BQ34" i="20" s="1"/>
  <c r="D41" i="19"/>
  <c r="AK41" i="19" s="1"/>
  <c r="BQ35" i="20" s="1"/>
  <c r="D42" i="19"/>
  <c r="D43" i="19"/>
  <c r="D44" i="19"/>
  <c r="AK44" i="19" s="1"/>
  <c r="BQ38" i="20" s="1"/>
  <c r="D45" i="19"/>
  <c r="AK45" i="19" s="1"/>
  <c r="BQ39" i="20" s="1"/>
  <c r="D46" i="19"/>
  <c r="D47" i="19"/>
  <c r="AK47" i="19" s="1"/>
  <c r="BQ41" i="20" s="1"/>
  <c r="D48" i="19"/>
  <c r="AK48" i="19" s="1"/>
  <c r="BQ42" i="20" s="1"/>
  <c r="D49" i="19"/>
  <c r="AK49" i="19" s="1"/>
  <c r="BQ43" i="20" s="1"/>
  <c r="D50" i="19"/>
  <c r="D51" i="19"/>
  <c r="D52" i="19"/>
  <c r="D53" i="19"/>
  <c r="AK53" i="19" s="1"/>
  <c r="BQ47" i="20" s="1"/>
  <c r="E47" i="19"/>
  <c r="E39" i="19"/>
  <c r="AL39" i="19" s="1"/>
  <c r="BR33" i="20" s="1"/>
  <c r="H26" i="19"/>
  <c r="C20" i="19"/>
  <c r="AJ20" i="19" s="1"/>
  <c r="BP14" i="20" s="1"/>
  <c r="H53" i="19"/>
  <c r="I48" i="19"/>
  <c r="C47" i="19"/>
  <c r="AJ47" i="19" s="1"/>
  <c r="BP41" i="20" s="1"/>
  <c r="H45" i="19"/>
  <c r="E42" i="19"/>
  <c r="I40" i="19"/>
  <c r="H37" i="19"/>
  <c r="I32" i="19"/>
  <c r="C31" i="19"/>
  <c r="E26" i="19"/>
  <c r="I24" i="19"/>
  <c r="H21" i="19"/>
  <c r="AL26" i="19"/>
  <c r="BR20" i="20" s="1"/>
  <c r="D20" i="19"/>
  <c r="I59" i="19"/>
  <c r="AP59" i="19" s="1"/>
  <c r="BV53" i="20" s="1"/>
  <c r="I58" i="19"/>
  <c r="I57" i="19"/>
  <c r="I56" i="19"/>
  <c r="I55" i="19"/>
  <c r="I54" i="19"/>
  <c r="E53" i="19"/>
  <c r="I51" i="19"/>
  <c r="AP51" i="19" s="1"/>
  <c r="BV45" i="20" s="1"/>
  <c r="C50" i="19"/>
  <c r="AJ50" i="19" s="1"/>
  <c r="BP44" i="20" s="1"/>
  <c r="H48" i="19"/>
  <c r="J46" i="19"/>
  <c r="E45" i="19"/>
  <c r="I43" i="19"/>
  <c r="C42" i="19"/>
  <c r="AJ42" i="19" s="1"/>
  <c r="BP36" i="20" s="1"/>
  <c r="H40" i="19"/>
  <c r="J38" i="19"/>
  <c r="E37" i="19"/>
  <c r="I35" i="19"/>
  <c r="C34" i="19"/>
  <c r="AJ34" i="19" s="1"/>
  <c r="BP28" i="20" s="1"/>
  <c r="H32" i="19"/>
  <c r="J30" i="19"/>
  <c r="E29" i="19"/>
  <c r="AQ21" i="19"/>
  <c r="BW15" i="20" s="1"/>
  <c r="AQ36" i="19"/>
  <c r="BW30" i="20" s="1"/>
  <c r="AQ27" i="19"/>
  <c r="BW21" i="20" s="1"/>
  <c r="AK52" i="19"/>
  <c r="BQ46" i="20" s="1"/>
  <c r="AQ46" i="19"/>
  <c r="BW40" i="20" s="1"/>
  <c r="AO59" i="19"/>
  <c r="BU53" i="20" s="1"/>
  <c r="AK56" i="19"/>
  <c r="BQ50" i="20" s="1"/>
  <c r="AO31" i="19"/>
  <c r="BU25" i="20" s="1"/>
  <c r="AK55" i="19"/>
  <c r="BQ49" i="20" s="1"/>
  <c r="AQ52" i="19"/>
  <c r="BW46" i="20" s="1"/>
  <c r="BB35" i="21"/>
  <c r="BL18" i="22" s="1"/>
  <c r="BA50" i="21"/>
  <c r="BK33" i="22" s="1"/>
  <c r="AZ40" i="21"/>
  <c r="BJ23" i="22" s="1"/>
  <c r="AY61" i="21"/>
  <c r="BI44" i="22" s="1"/>
  <c r="BF37" i="21"/>
  <c r="BP20" i="22" s="1"/>
  <c r="BE37" i="21"/>
  <c r="BO20" i="22" s="1"/>
  <c r="BD37" i="21"/>
  <c r="BN20" i="22" s="1"/>
  <c r="BC37" i="21"/>
  <c r="BM20" i="22" s="1"/>
  <c r="V24" i="23"/>
  <c r="AD24" i="23" s="1"/>
  <c r="AA24" i="23"/>
  <c r="AI24" i="23" s="1"/>
  <c r="Y22" i="16"/>
  <c r="AG22" i="16" s="1"/>
  <c r="Z22" i="16"/>
  <c r="AH22" i="16" s="1"/>
  <c r="AA22" i="16"/>
  <c r="AI22" i="16" s="1"/>
  <c r="T22" i="16"/>
  <c r="AB22" i="16" s="1"/>
  <c r="U22" i="16"/>
  <c r="AC22" i="16" s="1"/>
  <c r="V22" i="16"/>
  <c r="AD22" i="16" s="1"/>
  <c r="W22" i="16"/>
  <c r="AE22" i="16" s="1"/>
  <c r="V24" i="16"/>
  <c r="AD24" i="16" s="1"/>
  <c r="U24" i="16"/>
  <c r="AC24" i="16" s="1"/>
  <c r="T24" i="16"/>
  <c r="AB24" i="16" s="1"/>
  <c r="AA24" i="16"/>
  <c r="Z24" i="16"/>
  <c r="AH24" i="16" s="1"/>
  <c r="Y24" i="16"/>
  <c r="AG24" i="16" s="1"/>
  <c r="W23" i="16"/>
  <c r="AE23" i="16" s="1"/>
  <c r="V23" i="16"/>
  <c r="AD23" i="16" s="1"/>
  <c r="U23" i="16"/>
  <c r="AC23" i="16" s="1"/>
  <c r="T23" i="16"/>
  <c r="AB23" i="16" s="1"/>
  <c r="X39" i="23"/>
  <c r="AF39" i="23" s="1"/>
  <c r="T31" i="23"/>
  <c r="AB31" i="23" s="1"/>
  <c r="Z39" i="23"/>
  <c r="AH39" i="23" s="1"/>
  <c r="Y54" i="23"/>
  <c r="AG54" i="23" s="1"/>
  <c r="X24" i="23"/>
  <c r="AF24" i="23" s="1"/>
  <c r="U25" i="23"/>
  <c r="AC25" i="23" s="1"/>
  <c r="AK25" i="23" s="1"/>
  <c r="CO15" i="24" s="1"/>
  <c r="U31" i="23"/>
  <c r="AC31" i="23" s="1"/>
  <c r="Y24" i="23"/>
  <c r="AG24" i="23" s="1"/>
  <c r="V25" i="23"/>
  <c r="AD25" i="23" s="1"/>
  <c r="X31" i="23"/>
  <c r="AF31" i="23" s="1"/>
  <c r="Z24" i="23"/>
  <c r="AH24" i="23" s="1"/>
  <c r="Y31" i="23"/>
  <c r="AG31" i="23" s="1"/>
  <c r="I29" i="23"/>
  <c r="I44" i="23"/>
  <c r="H39" i="23"/>
  <c r="AO39" i="23" s="1"/>
  <c r="CS29" i="24" s="1"/>
  <c r="J30" i="23"/>
  <c r="AQ30" i="23" s="1"/>
  <c r="CU20" i="24" s="1"/>
  <c r="J44" i="23"/>
  <c r="I34" i="23"/>
  <c r="V38" i="23"/>
  <c r="AD38" i="23" s="1"/>
  <c r="V42" i="23"/>
  <c r="AD42" i="23" s="1"/>
  <c r="U46" i="23"/>
  <c r="AC46" i="23" s="1"/>
  <c r="AA48" i="23"/>
  <c r="AI48" i="23" s="1"/>
  <c r="T51" i="23"/>
  <c r="AB51" i="23" s="1"/>
  <c r="T55" i="23"/>
  <c r="AB55" i="23" s="1"/>
  <c r="U59" i="23"/>
  <c r="AC59" i="23" s="1"/>
  <c r="T46" i="23"/>
  <c r="AB46" i="23" s="1"/>
  <c r="Z31" i="23"/>
  <c r="AH31" i="23" s="1"/>
  <c r="X38" i="23"/>
  <c r="AF38" i="23" s="1"/>
  <c r="AN38" i="23" s="1"/>
  <c r="CR28" i="24" s="1"/>
  <c r="W42" i="23"/>
  <c r="AE42" i="23" s="1"/>
  <c r="V46" i="23"/>
  <c r="AD46" i="23" s="1"/>
  <c r="U51" i="23"/>
  <c r="AC51" i="23" s="1"/>
  <c r="U54" i="23"/>
  <c r="AC54" i="23" s="1"/>
  <c r="U55" i="23"/>
  <c r="AC55" i="23" s="1"/>
  <c r="V59" i="23"/>
  <c r="AD59" i="23" s="1"/>
  <c r="T62" i="23"/>
  <c r="AB62" i="23" s="1"/>
  <c r="T63" i="23"/>
  <c r="AB63" i="23" s="1"/>
  <c r="T42" i="23"/>
  <c r="AB42" i="23" s="1"/>
  <c r="Z29" i="23"/>
  <c r="AH29" i="23" s="1"/>
  <c r="Z26" i="23"/>
  <c r="AH26" i="23" s="1"/>
  <c r="Z38" i="23"/>
  <c r="AH38" i="23" s="1"/>
  <c r="X42" i="23"/>
  <c r="AF42" i="23" s="1"/>
  <c r="V51" i="23"/>
  <c r="AD51" i="23" s="1"/>
  <c r="V54" i="23"/>
  <c r="AD54" i="23" s="1"/>
  <c r="V55" i="23"/>
  <c r="AD55" i="23" s="1"/>
  <c r="U58" i="23"/>
  <c r="AC58" i="23" s="1"/>
  <c r="W59" i="23"/>
  <c r="AE59" i="23" s="1"/>
  <c r="U62" i="23"/>
  <c r="AC62" i="23" s="1"/>
  <c r="U63" i="23"/>
  <c r="AC63" i="23" s="1"/>
  <c r="U38" i="23"/>
  <c r="AC38" i="23" s="1"/>
  <c r="U42" i="23"/>
  <c r="AC42" i="23" s="1"/>
  <c r="U48" i="23"/>
  <c r="AC48" i="23" s="1"/>
  <c r="AA26" i="23"/>
  <c r="AI26" i="23" s="1"/>
  <c r="AA28" i="23"/>
  <c r="AI28" i="23" s="1"/>
  <c r="Z34" i="23"/>
  <c r="AH34" i="23" s="1"/>
  <c r="Y42" i="23"/>
  <c r="AG42" i="23" s="1"/>
  <c r="AA49" i="23"/>
  <c r="AI49" i="23" s="1"/>
  <c r="W54" i="23"/>
  <c r="AE54" i="23" s="1"/>
  <c r="V58" i="23"/>
  <c r="AD58" i="23" s="1"/>
  <c r="V62" i="23"/>
  <c r="AD62" i="23" s="1"/>
  <c r="V63" i="23"/>
  <c r="AD63" i="23" s="1"/>
  <c r="T38" i="23"/>
  <c r="AB38" i="23" s="1"/>
  <c r="Z33" i="23"/>
  <c r="T59" i="23"/>
  <c r="AB59" i="23" s="1"/>
  <c r="Z42" i="23"/>
  <c r="AH42" i="23" s="1"/>
  <c r="X54" i="23"/>
  <c r="AF54" i="23" s="1"/>
  <c r="W58" i="23"/>
  <c r="AE58" i="23" s="1"/>
  <c r="W62" i="23"/>
  <c r="AE62" i="23" s="1"/>
  <c r="W63" i="23"/>
  <c r="AE63" i="23" s="1"/>
  <c r="F24" i="23"/>
  <c r="G25" i="23"/>
  <c r="W25" i="23"/>
  <c r="F26" i="23"/>
  <c r="C27" i="23"/>
  <c r="J28" i="23"/>
  <c r="T29" i="23"/>
  <c r="AB29" i="23" s="1"/>
  <c r="Z32" i="23"/>
  <c r="AH32" i="23" s="1"/>
  <c r="T33" i="23"/>
  <c r="AB33" i="23" s="1"/>
  <c r="T34" i="23"/>
  <c r="AB34" i="23" s="1"/>
  <c r="AN37" i="23"/>
  <c r="CR27" i="24" s="1"/>
  <c r="U47" i="23"/>
  <c r="AC47" i="23" s="1"/>
  <c r="V50" i="23"/>
  <c r="AD50" i="23" s="1"/>
  <c r="I57" i="23"/>
  <c r="AA61" i="23"/>
  <c r="AI61" i="23" s="1"/>
  <c r="X32" i="23"/>
  <c r="AF32" i="23" s="1"/>
  <c r="H25" i="23"/>
  <c r="X25" i="23"/>
  <c r="AF25" i="23" s="1"/>
  <c r="H26" i="23"/>
  <c r="AO26" i="23" s="1"/>
  <c r="CS16" i="24" s="1"/>
  <c r="D27" i="23"/>
  <c r="U29" i="23"/>
  <c r="AC29" i="23" s="1"/>
  <c r="U33" i="23"/>
  <c r="AC33" i="23" s="1"/>
  <c r="U34" i="23"/>
  <c r="AC34" i="23" s="1"/>
  <c r="D36" i="23"/>
  <c r="W38" i="23"/>
  <c r="AE38" i="23" s="1"/>
  <c r="I40" i="23"/>
  <c r="F42" i="23"/>
  <c r="C45" i="23"/>
  <c r="W46" i="23"/>
  <c r="AE46" i="23" s="1"/>
  <c r="V47" i="23"/>
  <c r="AD47" i="23" s="1"/>
  <c r="W50" i="23"/>
  <c r="AE50" i="23" s="1"/>
  <c r="W51" i="23"/>
  <c r="AE51" i="23" s="1"/>
  <c r="W55" i="23"/>
  <c r="AE55" i="23" s="1"/>
  <c r="X58" i="23"/>
  <c r="AF58" i="23" s="1"/>
  <c r="T50" i="23"/>
  <c r="AB50" i="23" s="1"/>
  <c r="I25" i="23"/>
  <c r="Y25" i="23"/>
  <c r="AG25" i="23" s="1"/>
  <c r="J26" i="23"/>
  <c r="F27" i="23"/>
  <c r="AM27" i="23" s="1"/>
  <c r="CQ17" i="24" s="1"/>
  <c r="V29" i="23"/>
  <c r="AD29" i="23" s="1"/>
  <c r="D31" i="23"/>
  <c r="V33" i="23"/>
  <c r="AD33" i="23" s="1"/>
  <c r="V34" i="23"/>
  <c r="AD34" i="23" s="1"/>
  <c r="I36" i="23"/>
  <c r="F38" i="23"/>
  <c r="J40" i="23"/>
  <c r="G42" i="23"/>
  <c r="X46" i="23"/>
  <c r="AF46" i="23" s="1"/>
  <c r="W47" i="23"/>
  <c r="AE47" i="23" s="1"/>
  <c r="Y49" i="23"/>
  <c r="AG49" i="23" s="1"/>
  <c r="X50" i="23"/>
  <c r="AF50" i="23" s="1"/>
  <c r="Z51" i="23"/>
  <c r="AH51" i="23" s="1"/>
  <c r="Z55" i="23"/>
  <c r="AH55" i="23" s="1"/>
  <c r="Y58" i="23"/>
  <c r="AG58" i="23" s="1"/>
  <c r="F62" i="23"/>
  <c r="AM62" i="23" s="1"/>
  <c r="CQ52" i="24" s="1"/>
  <c r="D24" i="23"/>
  <c r="AK24" i="23" s="1"/>
  <c r="CO14" i="24" s="1"/>
  <c r="D26" i="23"/>
  <c r="T47" i="23"/>
  <c r="AB47" i="23" s="1"/>
  <c r="W24" i="23"/>
  <c r="AE24" i="23" s="1"/>
  <c r="J25" i="23"/>
  <c r="AQ25" i="23" s="1"/>
  <c r="CU15" i="24" s="1"/>
  <c r="Z25" i="23"/>
  <c r="AH25" i="23" s="1"/>
  <c r="W29" i="23"/>
  <c r="AE29" i="23" s="1"/>
  <c r="D33" i="23"/>
  <c r="AK33" i="23" s="1"/>
  <c r="CO23" i="24" s="1"/>
  <c r="W33" i="23"/>
  <c r="AE33" i="23" s="1"/>
  <c r="W34" i="23"/>
  <c r="AE34" i="23" s="1"/>
  <c r="J36" i="23"/>
  <c r="Y38" i="23"/>
  <c r="AG38" i="23" s="1"/>
  <c r="F39" i="23"/>
  <c r="Y46" i="23"/>
  <c r="AG46" i="23" s="1"/>
  <c r="Y50" i="23"/>
  <c r="AG50" i="23" s="1"/>
  <c r="T54" i="23"/>
  <c r="AB54" i="23" s="1"/>
  <c r="F58" i="23"/>
  <c r="C26" i="23"/>
  <c r="D29" i="23"/>
  <c r="X29" i="23"/>
  <c r="AF29" i="23" s="1"/>
  <c r="C32" i="23"/>
  <c r="F33" i="23"/>
  <c r="X33" i="23"/>
  <c r="AF33" i="23" s="1"/>
  <c r="X34" i="23"/>
  <c r="AF34" i="23" s="1"/>
  <c r="I38" i="23"/>
  <c r="D44" i="23"/>
  <c r="F46" i="23"/>
  <c r="D55" i="23"/>
  <c r="T25" i="23"/>
  <c r="AB25" i="23" s="1"/>
  <c r="F28" i="23"/>
  <c r="F29" i="23"/>
  <c r="Y29" i="23"/>
  <c r="AG29" i="23" s="1"/>
  <c r="F32" i="23"/>
  <c r="H33" i="23"/>
  <c r="Y33" i="23"/>
  <c r="AG33" i="23" s="1"/>
  <c r="F34" i="23"/>
  <c r="Y34" i="23"/>
  <c r="AG34" i="23" s="1"/>
  <c r="F35" i="23"/>
  <c r="W39" i="23"/>
  <c r="AE39" i="23" s="1"/>
  <c r="C41" i="23"/>
  <c r="J52" i="23"/>
  <c r="T58" i="23"/>
  <c r="AB58" i="23" s="1"/>
  <c r="G61" i="23"/>
  <c r="G57" i="23"/>
  <c r="G53" i="23"/>
  <c r="G49" i="23"/>
  <c r="G45" i="23"/>
  <c r="G60" i="23"/>
  <c r="G56" i="23"/>
  <c r="G52" i="23"/>
  <c r="G48" i="23"/>
  <c r="G44" i="23"/>
  <c r="G54" i="23"/>
  <c r="G40" i="23"/>
  <c r="G36" i="23"/>
  <c r="G55" i="23"/>
  <c r="G62" i="23"/>
  <c r="AN62" i="23" s="1"/>
  <c r="CR52" i="24" s="1"/>
  <c r="G43" i="23"/>
  <c r="G31" i="23"/>
  <c r="AN31" i="23" s="1"/>
  <c r="CR21" i="24" s="1"/>
  <c r="G27" i="23"/>
  <c r="G63" i="23"/>
  <c r="G51" i="23"/>
  <c r="G47" i="23"/>
  <c r="G50" i="23"/>
  <c r="G41" i="23"/>
  <c r="G58" i="23"/>
  <c r="G33" i="23"/>
  <c r="G29" i="23"/>
  <c r="T30" i="23"/>
  <c r="AB30" i="23" s="1"/>
  <c r="T26" i="23"/>
  <c r="AB26" i="23" s="1"/>
  <c r="V30" i="23"/>
  <c r="AD30" i="23" s="1"/>
  <c r="W40" i="23"/>
  <c r="AE40" i="23" s="1"/>
  <c r="Y40" i="23"/>
  <c r="AG40" i="23" s="1"/>
  <c r="X40" i="23"/>
  <c r="AF40" i="23" s="1"/>
  <c r="V40" i="23"/>
  <c r="AD40" i="23" s="1"/>
  <c r="U40" i="23"/>
  <c r="AC40" i="23" s="1"/>
  <c r="T40" i="23"/>
  <c r="AB40" i="23" s="1"/>
  <c r="Z43" i="23"/>
  <c r="AH43" i="23" s="1"/>
  <c r="Y43" i="23"/>
  <c r="AG43" i="23" s="1"/>
  <c r="X43" i="23"/>
  <c r="AF43" i="23" s="1"/>
  <c r="V43" i="23"/>
  <c r="AD43" i="23" s="1"/>
  <c r="AA43" i="23"/>
  <c r="AI43" i="23" s="1"/>
  <c r="W43" i="23"/>
  <c r="X53" i="23"/>
  <c r="AF53" i="23" s="1"/>
  <c r="I60" i="23"/>
  <c r="I56" i="23"/>
  <c r="I52" i="23"/>
  <c r="I48" i="23"/>
  <c r="I63" i="23"/>
  <c r="I59" i="23"/>
  <c r="I55" i="23"/>
  <c r="I51" i="23"/>
  <c r="I47" i="23"/>
  <c r="I43" i="23"/>
  <c r="I50" i="23"/>
  <c r="I39" i="23"/>
  <c r="AP39" i="23" s="1"/>
  <c r="CT29" i="24" s="1"/>
  <c r="I35" i="23"/>
  <c r="AP35" i="23" s="1"/>
  <c r="CT25" i="24" s="1"/>
  <c r="I62" i="23"/>
  <c r="I58" i="23"/>
  <c r="I61" i="23"/>
  <c r="AP61" i="23" s="1"/>
  <c r="CT51" i="24" s="1"/>
  <c r="I53" i="23"/>
  <c r="I30" i="23"/>
  <c r="I26" i="23"/>
  <c r="I41" i="23"/>
  <c r="I37" i="23"/>
  <c r="I54" i="23"/>
  <c r="I49" i="23"/>
  <c r="AP49" i="23" s="1"/>
  <c r="CT39" i="24" s="1"/>
  <c r="I42" i="23"/>
  <c r="I46" i="23"/>
  <c r="I32" i="23"/>
  <c r="I24" i="23"/>
  <c r="U26" i="23"/>
  <c r="AC26" i="23" s="1"/>
  <c r="X27" i="23"/>
  <c r="AF27" i="23" s="1"/>
  <c r="V28" i="23"/>
  <c r="AD28" i="23" s="1"/>
  <c r="C30" i="23"/>
  <c r="W30" i="23"/>
  <c r="H31" i="23"/>
  <c r="J32" i="23"/>
  <c r="AQ32" i="23" s="1"/>
  <c r="CU22" i="24" s="1"/>
  <c r="H35" i="23"/>
  <c r="W36" i="23"/>
  <c r="AE36" i="23" s="1"/>
  <c r="Y36" i="23"/>
  <c r="AG36" i="23" s="1"/>
  <c r="X36" i="23"/>
  <c r="AF36" i="23" s="1"/>
  <c r="V36" i="23"/>
  <c r="AD36" i="23" s="1"/>
  <c r="T36" i="23"/>
  <c r="AB36" i="23" s="1"/>
  <c r="V37" i="23"/>
  <c r="AD37" i="23" s="1"/>
  <c r="Z40" i="23"/>
  <c r="AH40" i="23" s="1"/>
  <c r="T43" i="23"/>
  <c r="AB43" i="23" s="1"/>
  <c r="H45" i="23"/>
  <c r="G46" i="23"/>
  <c r="AN46" i="23" s="1"/>
  <c r="CR36" i="24" s="1"/>
  <c r="Y52" i="23"/>
  <c r="AG52" i="23" s="1"/>
  <c r="X52" i="23"/>
  <c r="AF52" i="23" s="1"/>
  <c r="W52" i="23"/>
  <c r="AE52" i="23" s="1"/>
  <c r="V52" i="23"/>
  <c r="AD52" i="23" s="1"/>
  <c r="T52" i="23"/>
  <c r="AB52" i="23" s="1"/>
  <c r="AA52" i="23"/>
  <c r="AI52" i="23" s="1"/>
  <c r="Z52" i="23"/>
  <c r="AH52" i="23" s="1"/>
  <c r="E62" i="23"/>
  <c r="E58" i="23"/>
  <c r="E54" i="23"/>
  <c r="E50" i="23"/>
  <c r="E46" i="23"/>
  <c r="E61" i="23"/>
  <c r="E57" i="23"/>
  <c r="E53" i="23"/>
  <c r="E49" i="23"/>
  <c r="E45" i="23"/>
  <c r="E56" i="23"/>
  <c r="E47" i="23"/>
  <c r="E44" i="23"/>
  <c r="E41" i="23"/>
  <c r="E37" i="23"/>
  <c r="E59" i="23"/>
  <c r="AL59" i="23" s="1"/>
  <c r="CP49" i="24" s="1"/>
  <c r="E52" i="23"/>
  <c r="E39" i="23"/>
  <c r="E35" i="23"/>
  <c r="E32" i="23"/>
  <c r="E28" i="23"/>
  <c r="E24" i="23"/>
  <c r="E60" i="23"/>
  <c r="E48" i="23"/>
  <c r="E43" i="23"/>
  <c r="AL43" i="23" s="1"/>
  <c r="CP33" i="24" s="1"/>
  <c r="E40" i="23"/>
  <c r="E36" i="23"/>
  <c r="E63" i="23"/>
  <c r="E51" i="23"/>
  <c r="E55" i="23"/>
  <c r="E30" i="23"/>
  <c r="G32" i="23"/>
  <c r="W53" i="23"/>
  <c r="AE53" i="23" s="1"/>
  <c r="V53" i="23"/>
  <c r="AD53" i="23" s="1"/>
  <c r="U53" i="23"/>
  <c r="AC53" i="23" s="1"/>
  <c r="T53" i="23"/>
  <c r="AB53" i="23" s="1"/>
  <c r="AA53" i="23"/>
  <c r="AI53" i="23" s="1"/>
  <c r="Z53" i="23"/>
  <c r="AH53" i="23" s="1"/>
  <c r="H24" i="23"/>
  <c r="E27" i="23"/>
  <c r="E31" i="23"/>
  <c r="H32" i="23"/>
  <c r="T37" i="23"/>
  <c r="AB37" i="23" s="1"/>
  <c r="J63" i="23"/>
  <c r="AQ63" i="23" s="1"/>
  <c r="CU53" i="24" s="1"/>
  <c r="J59" i="23"/>
  <c r="AQ59" i="23" s="1"/>
  <c r="CU49" i="24" s="1"/>
  <c r="J55" i="23"/>
  <c r="AQ55" i="23" s="1"/>
  <c r="CU45" i="24" s="1"/>
  <c r="J51" i="23"/>
  <c r="AQ51" i="23" s="1"/>
  <c r="CU41" i="24" s="1"/>
  <c r="J47" i="23"/>
  <c r="AQ47" i="23" s="1"/>
  <c r="CU37" i="24" s="1"/>
  <c r="J43" i="23"/>
  <c r="J62" i="23"/>
  <c r="AQ62" i="23" s="1"/>
  <c r="CU52" i="24" s="1"/>
  <c r="J58" i="23"/>
  <c r="AQ58" i="23" s="1"/>
  <c r="CU48" i="24" s="1"/>
  <c r="J54" i="23"/>
  <c r="AQ54" i="23" s="1"/>
  <c r="CU44" i="24" s="1"/>
  <c r="J50" i="23"/>
  <c r="J46" i="23"/>
  <c r="AQ46" i="23" s="1"/>
  <c r="CU36" i="24" s="1"/>
  <c r="J53" i="23"/>
  <c r="J61" i="23"/>
  <c r="J41" i="23"/>
  <c r="J37" i="23"/>
  <c r="J60" i="23"/>
  <c r="J49" i="23"/>
  <c r="J48" i="23"/>
  <c r="J33" i="23"/>
  <c r="AQ33" i="23" s="1"/>
  <c r="CU23" i="24" s="1"/>
  <c r="J29" i="23"/>
  <c r="AQ29" i="23" s="1"/>
  <c r="CU19" i="24" s="1"/>
  <c r="J42" i="23"/>
  <c r="AQ42" i="23" s="1"/>
  <c r="CU32" i="24" s="1"/>
  <c r="J38" i="23"/>
  <c r="AQ38" i="23" s="1"/>
  <c r="CU28" i="24" s="1"/>
  <c r="J34" i="23"/>
  <c r="AQ34" i="23" s="1"/>
  <c r="CU24" i="24" s="1"/>
  <c r="J57" i="23"/>
  <c r="J45" i="23"/>
  <c r="J39" i="23"/>
  <c r="J35" i="23"/>
  <c r="J24" i="23"/>
  <c r="E26" i="23"/>
  <c r="V26" i="23"/>
  <c r="AD26" i="23" s="1"/>
  <c r="H27" i="23"/>
  <c r="Y27" i="23"/>
  <c r="AG27" i="23" s="1"/>
  <c r="W28" i="23"/>
  <c r="AE28" i="23" s="1"/>
  <c r="E29" i="23"/>
  <c r="Z30" i="23"/>
  <c r="AH30" i="23" s="1"/>
  <c r="I31" i="23"/>
  <c r="U32" i="23"/>
  <c r="AC32" i="23" s="1"/>
  <c r="T32" i="23"/>
  <c r="AB32" i="23" s="1"/>
  <c r="Y32" i="23"/>
  <c r="AG32" i="23" s="1"/>
  <c r="E34" i="23"/>
  <c r="Y35" i="23"/>
  <c r="AG35" i="23" s="1"/>
  <c r="V35" i="23"/>
  <c r="AD35" i="23" s="1"/>
  <c r="U35" i="23"/>
  <c r="AC35" i="23" s="1"/>
  <c r="T35" i="23"/>
  <c r="AB35" i="23" s="1"/>
  <c r="AA35" i="23"/>
  <c r="AI35" i="23" s="1"/>
  <c r="U36" i="23"/>
  <c r="AC36" i="23" s="1"/>
  <c r="G39" i="23"/>
  <c r="AA40" i="23"/>
  <c r="AI40" i="23" s="1"/>
  <c r="U41" i="23"/>
  <c r="AA41" i="23"/>
  <c r="AI41" i="23" s="1"/>
  <c r="Z41" i="23"/>
  <c r="AH41" i="23" s="1"/>
  <c r="Y41" i="23"/>
  <c r="AG41" i="23" s="1"/>
  <c r="X41" i="23"/>
  <c r="AF41" i="23" s="1"/>
  <c r="W41" i="23"/>
  <c r="AE41" i="23" s="1"/>
  <c r="U43" i="23"/>
  <c r="AC43" i="23" s="1"/>
  <c r="I45" i="23"/>
  <c r="H46" i="23"/>
  <c r="U52" i="23"/>
  <c r="AC52" i="23" s="1"/>
  <c r="J56" i="23"/>
  <c r="G24" i="23"/>
  <c r="U27" i="23"/>
  <c r="AC27" i="23" s="1"/>
  <c r="U37" i="23"/>
  <c r="AA37" i="23"/>
  <c r="AI37" i="23" s="1"/>
  <c r="Z37" i="23"/>
  <c r="AH37" i="23" s="1"/>
  <c r="Y37" i="23"/>
  <c r="AG37" i="23" s="1"/>
  <c r="W37" i="23"/>
  <c r="AE37" i="23" s="1"/>
  <c r="C63" i="23"/>
  <c r="AJ63" i="23" s="1"/>
  <c r="CN53" i="24" s="1"/>
  <c r="C59" i="23"/>
  <c r="C55" i="23"/>
  <c r="C51" i="23"/>
  <c r="C47" i="23"/>
  <c r="C62" i="23"/>
  <c r="C58" i="23"/>
  <c r="C54" i="23"/>
  <c r="C50" i="23"/>
  <c r="C46" i="23"/>
  <c r="C60" i="23"/>
  <c r="C57" i="23"/>
  <c r="C43" i="23"/>
  <c r="C42" i="23"/>
  <c r="C38" i="23"/>
  <c r="C34" i="23"/>
  <c r="C56" i="23"/>
  <c r="C44" i="23"/>
  <c r="AJ44" i="23" s="1"/>
  <c r="CN34" i="24" s="1"/>
  <c r="C33" i="23"/>
  <c r="C29" i="23"/>
  <c r="C25" i="23"/>
  <c r="C61" i="23"/>
  <c r="C53" i="23"/>
  <c r="C52" i="23"/>
  <c r="C39" i="23"/>
  <c r="C35" i="23"/>
  <c r="C49" i="23"/>
  <c r="C48" i="23"/>
  <c r="AJ48" i="23" s="1"/>
  <c r="CN38" i="24" s="1"/>
  <c r="C40" i="23"/>
  <c r="C36" i="23"/>
  <c r="C31" i="23"/>
  <c r="AJ31" i="23" s="1"/>
  <c r="CN21" i="24" s="1"/>
  <c r="E25" i="23"/>
  <c r="W26" i="23"/>
  <c r="AE26" i="23" s="1"/>
  <c r="I27" i="23"/>
  <c r="Z27" i="23"/>
  <c r="AH27" i="23" s="1"/>
  <c r="J31" i="23"/>
  <c r="V32" i="23"/>
  <c r="AD32" i="23" s="1"/>
  <c r="W35" i="23"/>
  <c r="AE35" i="23" s="1"/>
  <c r="Z36" i="23"/>
  <c r="AH36" i="23" s="1"/>
  <c r="T41" i="23"/>
  <c r="AB41" i="23" s="1"/>
  <c r="Y56" i="23"/>
  <c r="AG56" i="23" s="1"/>
  <c r="X56" i="23"/>
  <c r="AF56" i="23" s="1"/>
  <c r="W56" i="23"/>
  <c r="AE56" i="23" s="1"/>
  <c r="V56" i="23"/>
  <c r="AD56" i="23" s="1"/>
  <c r="AA56" i="23"/>
  <c r="AI56" i="23" s="1"/>
  <c r="Z56" i="23"/>
  <c r="AH56" i="23" s="1"/>
  <c r="U56" i="23"/>
  <c r="AC56" i="23" s="1"/>
  <c r="T27" i="23"/>
  <c r="AB27" i="23" s="1"/>
  <c r="Y30" i="23"/>
  <c r="AG30" i="23" s="1"/>
  <c r="X30" i="23"/>
  <c r="AF30" i="23" s="1"/>
  <c r="U30" i="23"/>
  <c r="H60" i="23"/>
  <c r="H56" i="23"/>
  <c r="H52" i="23"/>
  <c r="H48" i="23"/>
  <c r="H44" i="23"/>
  <c r="H63" i="23"/>
  <c r="H59" i="23"/>
  <c r="H55" i="23"/>
  <c r="H51" i="23"/>
  <c r="H47" i="23"/>
  <c r="H43" i="23"/>
  <c r="H62" i="23"/>
  <c r="AO62" i="23" s="1"/>
  <c r="CS52" i="24" s="1"/>
  <c r="H40" i="23"/>
  <c r="H36" i="23"/>
  <c r="H61" i="23"/>
  <c r="H53" i="23"/>
  <c r="AO53" i="23" s="1"/>
  <c r="CS43" i="24" s="1"/>
  <c r="H30" i="23"/>
  <c r="H50" i="23"/>
  <c r="AO50" i="23" s="1"/>
  <c r="CS40" i="24" s="1"/>
  <c r="H41" i="23"/>
  <c r="H37" i="23"/>
  <c r="AO37" i="23" s="1"/>
  <c r="CS27" i="24" s="1"/>
  <c r="H58" i="23"/>
  <c r="AO58" i="23" s="1"/>
  <c r="CS48" i="24" s="1"/>
  <c r="H54" i="23"/>
  <c r="AO54" i="23" s="1"/>
  <c r="CS44" i="24" s="1"/>
  <c r="H49" i="23"/>
  <c r="H42" i="23"/>
  <c r="H38" i="23"/>
  <c r="H34" i="23"/>
  <c r="V27" i="23"/>
  <c r="AD27" i="23" s="1"/>
  <c r="U28" i="23"/>
  <c r="AC28" i="23" s="1"/>
  <c r="T28" i="23"/>
  <c r="Y28" i="23"/>
  <c r="G35" i="23"/>
  <c r="D62" i="23"/>
  <c r="D58" i="23"/>
  <c r="AK58" i="23" s="1"/>
  <c r="CO48" i="24" s="1"/>
  <c r="D54" i="23"/>
  <c r="D50" i="23"/>
  <c r="AK50" i="23" s="1"/>
  <c r="CO40" i="24" s="1"/>
  <c r="D46" i="23"/>
  <c r="AK46" i="23" s="1"/>
  <c r="CO36" i="24" s="1"/>
  <c r="D61" i="23"/>
  <c r="D57" i="23"/>
  <c r="D53" i="23"/>
  <c r="D49" i="23"/>
  <c r="D45" i="23"/>
  <c r="D63" i="23"/>
  <c r="D51" i="23"/>
  <c r="D56" i="23"/>
  <c r="D59" i="23"/>
  <c r="D42" i="23"/>
  <c r="D38" i="23"/>
  <c r="D34" i="23"/>
  <c r="D52" i="23"/>
  <c r="D39" i="23"/>
  <c r="D35" i="23"/>
  <c r="D32" i="23"/>
  <c r="D28" i="23"/>
  <c r="D60" i="23"/>
  <c r="D48" i="23"/>
  <c r="D43" i="23"/>
  <c r="D40" i="23"/>
  <c r="D47" i="23"/>
  <c r="C24" i="23"/>
  <c r="T24" i="23"/>
  <c r="AB24" i="23" s="1"/>
  <c r="G26" i="23"/>
  <c r="X26" i="23"/>
  <c r="AF26" i="23" s="1"/>
  <c r="J27" i="23"/>
  <c r="AA27" i="23"/>
  <c r="AI27" i="23" s="1"/>
  <c r="G28" i="23"/>
  <c r="AN28" i="23" s="1"/>
  <c r="CR18" i="24" s="1"/>
  <c r="Z28" i="23"/>
  <c r="H29" i="23"/>
  <c r="AP29" i="23"/>
  <c r="CT19" i="24" s="1"/>
  <c r="G30" i="23"/>
  <c r="W32" i="23"/>
  <c r="AE32" i="23" s="1"/>
  <c r="E33" i="23"/>
  <c r="G34" i="23"/>
  <c r="X35" i="23"/>
  <c r="AF35" i="23" s="1"/>
  <c r="AA36" i="23"/>
  <c r="AI36" i="23" s="1"/>
  <c r="C37" i="23"/>
  <c r="E38" i="23"/>
  <c r="V41" i="23"/>
  <c r="AD41" i="23" s="1"/>
  <c r="E42" i="23"/>
  <c r="AL42" i="23" s="1"/>
  <c r="CP32" i="24" s="1"/>
  <c r="T56" i="23"/>
  <c r="AB56" i="23" s="1"/>
  <c r="G59" i="23"/>
  <c r="AA31" i="23"/>
  <c r="AI31" i="23" s="1"/>
  <c r="F37" i="23"/>
  <c r="AA39" i="23"/>
  <c r="AI39" i="23" s="1"/>
  <c r="F41" i="23"/>
  <c r="Y44" i="23"/>
  <c r="AG44" i="23" s="1"/>
  <c r="X44" i="23"/>
  <c r="AF44" i="23" s="1"/>
  <c r="W44" i="23"/>
  <c r="AE44" i="23" s="1"/>
  <c r="V44" i="23"/>
  <c r="AD44" i="23" s="1"/>
  <c r="F50" i="23"/>
  <c r="W45" i="23"/>
  <c r="AE45" i="23" s="1"/>
  <c r="V45" i="23"/>
  <c r="AD45" i="23" s="1"/>
  <c r="U45" i="23"/>
  <c r="AC45" i="23" s="1"/>
  <c r="T45" i="23"/>
  <c r="AB45" i="23" s="1"/>
  <c r="Z45" i="23"/>
  <c r="AH45" i="23" s="1"/>
  <c r="F47" i="23"/>
  <c r="W57" i="23"/>
  <c r="AE57" i="23" s="1"/>
  <c r="V57" i="23"/>
  <c r="AD57" i="23" s="1"/>
  <c r="U57" i="23"/>
  <c r="AC57" i="23" s="1"/>
  <c r="T57" i="23"/>
  <c r="AB57" i="23" s="1"/>
  <c r="AA57" i="23"/>
  <c r="AI57" i="23" s="1"/>
  <c r="Z57" i="23"/>
  <c r="AH57" i="23" s="1"/>
  <c r="Y57" i="23"/>
  <c r="X57" i="23"/>
  <c r="AF57" i="23" s="1"/>
  <c r="T39" i="23"/>
  <c r="AB39" i="23" s="1"/>
  <c r="U44" i="23"/>
  <c r="AC44" i="23" s="1"/>
  <c r="X45" i="23"/>
  <c r="AF45" i="23" s="1"/>
  <c r="F51" i="23"/>
  <c r="F63" i="23"/>
  <c r="F31" i="23"/>
  <c r="AM31" i="23" s="1"/>
  <c r="CQ21" i="24" s="1"/>
  <c r="V31" i="23"/>
  <c r="AD31" i="23" s="1"/>
  <c r="F36" i="23"/>
  <c r="U39" i="23"/>
  <c r="AC39" i="23" s="1"/>
  <c r="F40" i="23"/>
  <c r="Z44" i="23"/>
  <c r="Y45" i="23"/>
  <c r="AG45" i="23" s="1"/>
  <c r="F61" i="23"/>
  <c r="F57" i="23"/>
  <c r="F53" i="23"/>
  <c r="F49" i="23"/>
  <c r="F45" i="23"/>
  <c r="F60" i="23"/>
  <c r="F56" i="23"/>
  <c r="F52" i="23"/>
  <c r="F48" i="23"/>
  <c r="F44" i="23"/>
  <c r="F59" i="23"/>
  <c r="AM59" i="23" s="1"/>
  <c r="CQ49" i="24" s="1"/>
  <c r="F54" i="23"/>
  <c r="F55" i="23"/>
  <c r="V39" i="23"/>
  <c r="AD39" i="23" s="1"/>
  <c r="AA44" i="23"/>
  <c r="AA45" i="23"/>
  <c r="AI45" i="23" s="1"/>
  <c r="Y48" i="23"/>
  <c r="AG48" i="23" s="1"/>
  <c r="X48" i="23"/>
  <c r="AF48" i="23" s="1"/>
  <c r="W48" i="23"/>
  <c r="AE48" i="23" s="1"/>
  <c r="V48" i="23"/>
  <c r="AD48" i="23" s="1"/>
  <c r="Z48" i="23"/>
  <c r="AH48" i="23" s="1"/>
  <c r="W49" i="23"/>
  <c r="AE49" i="23" s="1"/>
  <c r="V49" i="23"/>
  <c r="AD49" i="23" s="1"/>
  <c r="U49" i="23"/>
  <c r="AC49" i="23" s="1"/>
  <c r="T49" i="23"/>
  <c r="AB49" i="23" s="1"/>
  <c r="X49" i="23"/>
  <c r="AF49" i="23" s="1"/>
  <c r="Y60" i="23"/>
  <c r="AG60" i="23" s="1"/>
  <c r="X60" i="23"/>
  <c r="AF60" i="23" s="1"/>
  <c r="W60" i="23"/>
  <c r="AE60" i="23" s="1"/>
  <c r="V60" i="23"/>
  <c r="AD60" i="23" s="1"/>
  <c r="AA60" i="23"/>
  <c r="AI60" i="23" s="1"/>
  <c r="Z60" i="23"/>
  <c r="AH60" i="23" s="1"/>
  <c r="U60" i="23"/>
  <c r="AC60" i="23" s="1"/>
  <c r="T60" i="23"/>
  <c r="AB60" i="23" s="1"/>
  <c r="W61" i="23"/>
  <c r="AE61" i="23" s="1"/>
  <c r="V61" i="23"/>
  <c r="AD61" i="23" s="1"/>
  <c r="U61" i="23"/>
  <c r="AC61" i="23" s="1"/>
  <c r="T61" i="23"/>
  <c r="AB61" i="23" s="1"/>
  <c r="X61" i="23"/>
  <c r="AF61" i="23" s="1"/>
  <c r="Y61" i="23"/>
  <c r="AG61" i="23" s="1"/>
  <c r="Z46" i="23"/>
  <c r="AH46" i="23" s="1"/>
  <c r="X47" i="23"/>
  <c r="AF47" i="23" s="1"/>
  <c r="Z50" i="23"/>
  <c r="AH50" i="23" s="1"/>
  <c r="X51" i="23"/>
  <c r="AF51" i="23" s="1"/>
  <c r="Z54" i="23"/>
  <c r="AH54" i="23" s="1"/>
  <c r="X55" i="23"/>
  <c r="AF55" i="23" s="1"/>
  <c r="Z58" i="23"/>
  <c r="AH58" i="23" s="1"/>
  <c r="X59" i="23"/>
  <c r="AF59" i="23" s="1"/>
  <c r="Z62" i="23"/>
  <c r="AH62" i="23" s="1"/>
  <c r="X63" i="23"/>
  <c r="AF63" i="23" s="1"/>
  <c r="Y47" i="23"/>
  <c r="AG47" i="23" s="1"/>
  <c r="AA50" i="23"/>
  <c r="AI50" i="23" s="1"/>
  <c r="Y51" i="23"/>
  <c r="AG51" i="23" s="1"/>
  <c r="Y55" i="23"/>
  <c r="Y59" i="23"/>
  <c r="AG59" i="23" s="1"/>
  <c r="Y63" i="23"/>
  <c r="AG63" i="23" s="1"/>
  <c r="Z47" i="23"/>
  <c r="AH47" i="23" s="1"/>
  <c r="Z59" i="23"/>
  <c r="AH59" i="23" s="1"/>
  <c r="Z63" i="23"/>
  <c r="AH63" i="23" s="1"/>
  <c r="X27" i="1"/>
  <c r="AF27" i="1" s="1"/>
  <c r="W27" i="1"/>
  <c r="AE27" i="1" s="1"/>
  <c r="AX54" i="8"/>
  <c r="AX32" i="8"/>
  <c r="V23" i="1"/>
  <c r="AD23" i="1" s="1"/>
  <c r="W62" i="1"/>
  <c r="AE62" i="1" s="1"/>
  <c r="W61" i="1"/>
  <c r="AE61" i="1" s="1"/>
  <c r="W60" i="1"/>
  <c r="AE60" i="1" s="1"/>
  <c r="W59" i="1"/>
  <c r="AE59" i="1" s="1"/>
  <c r="W58" i="1"/>
  <c r="AE58" i="1" s="1"/>
  <c r="W57" i="1"/>
  <c r="AE57" i="1" s="1"/>
  <c r="W56" i="1"/>
  <c r="AE56" i="1" s="1"/>
  <c r="W55" i="1"/>
  <c r="AE55" i="1" s="1"/>
  <c r="W54" i="1"/>
  <c r="AE54" i="1" s="1"/>
  <c r="W53" i="1"/>
  <c r="AE53" i="1" s="1"/>
  <c r="W52" i="1"/>
  <c r="AE52" i="1" s="1"/>
  <c r="W51" i="1"/>
  <c r="AE51" i="1" s="1"/>
  <c r="W50" i="1"/>
  <c r="AE50" i="1" s="1"/>
  <c r="W49" i="1"/>
  <c r="AE49" i="1" s="1"/>
  <c r="W48" i="1"/>
  <c r="AE48" i="1" s="1"/>
  <c r="W47" i="1"/>
  <c r="AE47" i="1" s="1"/>
  <c r="W46" i="1"/>
  <c r="AE46" i="1" s="1"/>
  <c r="W45" i="1"/>
  <c r="AE45" i="1" s="1"/>
  <c r="W44" i="1"/>
  <c r="AE44" i="1" s="1"/>
  <c r="W43" i="1"/>
  <c r="AE43" i="1" s="1"/>
  <c r="W42" i="1"/>
  <c r="AE42" i="1" s="1"/>
  <c r="V62" i="1"/>
  <c r="AD62" i="1" s="1"/>
  <c r="V61" i="1"/>
  <c r="AD61" i="1" s="1"/>
  <c r="V60" i="1"/>
  <c r="AD60" i="1" s="1"/>
  <c r="V59" i="1"/>
  <c r="AD59" i="1" s="1"/>
  <c r="V58" i="1"/>
  <c r="AD58" i="1" s="1"/>
  <c r="V57" i="1"/>
  <c r="AD57" i="1" s="1"/>
  <c r="V56" i="1"/>
  <c r="AD56" i="1" s="1"/>
  <c r="V55" i="1"/>
  <c r="AD55" i="1" s="1"/>
  <c r="V54" i="1"/>
  <c r="AD54" i="1" s="1"/>
  <c r="V53" i="1"/>
  <c r="AD53" i="1" s="1"/>
  <c r="V52" i="1"/>
  <c r="AD52" i="1" s="1"/>
  <c r="V51" i="1"/>
  <c r="AD51" i="1" s="1"/>
  <c r="V50" i="1"/>
  <c r="AD50" i="1" s="1"/>
  <c r="V49" i="1"/>
  <c r="AD49" i="1" s="1"/>
  <c r="V48" i="1"/>
  <c r="AD48" i="1" s="1"/>
  <c r="V47" i="1"/>
  <c r="AD47" i="1" s="1"/>
  <c r="V46" i="1"/>
  <c r="AD46" i="1" s="1"/>
  <c r="V45" i="1"/>
  <c r="AD45" i="1" s="1"/>
  <c r="V44" i="1"/>
  <c r="AD44" i="1" s="1"/>
  <c r="V43" i="1"/>
  <c r="AD43" i="1" s="1"/>
  <c r="V42" i="1"/>
  <c r="AD42" i="1" s="1"/>
  <c r="U62" i="1"/>
  <c r="AC62" i="1" s="1"/>
  <c r="U61" i="1"/>
  <c r="AC61" i="1" s="1"/>
  <c r="U60" i="1"/>
  <c r="AC60" i="1" s="1"/>
  <c r="U59" i="1"/>
  <c r="AC59" i="1" s="1"/>
  <c r="U58" i="1"/>
  <c r="AC58" i="1" s="1"/>
  <c r="U57" i="1"/>
  <c r="AC57" i="1" s="1"/>
  <c r="U56" i="1"/>
  <c r="AC56" i="1" s="1"/>
  <c r="U55" i="1"/>
  <c r="AC55" i="1" s="1"/>
  <c r="U54" i="1"/>
  <c r="AC54" i="1" s="1"/>
  <c r="U53" i="1"/>
  <c r="AC53" i="1" s="1"/>
  <c r="U52" i="1"/>
  <c r="AC52" i="1" s="1"/>
  <c r="U51" i="1"/>
  <c r="AC51" i="1" s="1"/>
  <c r="U50" i="1"/>
  <c r="AC50" i="1" s="1"/>
  <c r="U49" i="1"/>
  <c r="AC49" i="1" s="1"/>
  <c r="U48" i="1"/>
  <c r="AC48" i="1" s="1"/>
  <c r="U47" i="1"/>
  <c r="AC47" i="1" s="1"/>
  <c r="U46" i="1"/>
  <c r="AC46" i="1" s="1"/>
  <c r="U45" i="1"/>
  <c r="AC45" i="1" s="1"/>
  <c r="U44" i="1"/>
  <c r="AC44" i="1" s="1"/>
  <c r="U43" i="1"/>
  <c r="AC43" i="1" s="1"/>
  <c r="U42" i="1"/>
  <c r="AC42" i="1" s="1"/>
  <c r="T62" i="1"/>
  <c r="AB62" i="1" s="1"/>
  <c r="T61" i="1"/>
  <c r="AB61" i="1" s="1"/>
  <c r="T59" i="1"/>
  <c r="AB59" i="1" s="1"/>
  <c r="T55" i="1"/>
  <c r="AB55" i="1" s="1"/>
  <c r="T54" i="1"/>
  <c r="AB54" i="1" s="1"/>
  <c r="T53" i="1"/>
  <c r="AB53" i="1" s="1"/>
  <c r="T51" i="1"/>
  <c r="AB51" i="1" s="1"/>
  <c r="T47" i="1"/>
  <c r="AB47" i="1" s="1"/>
  <c r="T46" i="1"/>
  <c r="AB46" i="1" s="1"/>
  <c r="T45" i="1"/>
  <c r="AB45" i="1" s="1"/>
  <c r="T43" i="1"/>
  <c r="AB43" i="1" s="1"/>
  <c r="T42" i="1"/>
  <c r="AB42" i="1" s="1"/>
  <c r="X51" i="1"/>
  <c r="AF51" i="1" s="1"/>
  <c r="AA62" i="1"/>
  <c r="AI62" i="1" s="1"/>
  <c r="AA61" i="1"/>
  <c r="AI61" i="1" s="1"/>
  <c r="AA59" i="1"/>
  <c r="AI59" i="1" s="1"/>
  <c r="AA55" i="1"/>
  <c r="AI55" i="1" s="1"/>
  <c r="AA54" i="1"/>
  <c r="AI54" i="1" s="1"/>
  <c r="AA53" i="1"/>
  <c r="AI53" i="1" s="1"/>
  <c r="AA51" i="1"/>
  <c r="AI51" i="1" s="1"/>
  <c r="AA47" i="1"/>
  <c r="AI47" i="1" s="1"/>
  <c r="AA46" i="1"/>
  <c r="AI46" i="1" s="1"/>
  <c r="AA45" i="1"/>
  <c r="AI45" i="1" s="1"/>
  <c r="AA43" i="1"/>
  <c r="AI43" i="1" s="1"/>
  <c r="X43" i="1"/>
  <c r="AF43" i="1" s="1"/>
  <c r="Z61" i="1"/>
  <c r="AH61" i="1" s="1"/>
  <c r="Z59" i="1"/>
  <c r="AH59" i="1" s="1"/>
  <c r="Z54" i="1"/>
  <c r="AH54" i="1" s="1"/>
  <c r="Z53" i="1"/>
  <c r="AH53" i="1" s="1"/>
  <c r="Z51" i="1"/>
  <c r="AH51" i="1" s="1"/>
  <c r="Z47" i="1"/>
  <c r="AH47" i="1" s="1"/>
  <c r="Z46" i="1"/>
  <c r="AH46" i="1" s="1"/>
  <c r="Z45" i="1"/>
  <c r="AH45" i="1" s="1"/>
  <c r="Z43" i="1"/>
  <c r="AH43" i="1" s="1"/>
  <c r="X59" i="1"/>
  <c r="AF59" i="1" s="1"/>
  <c r="X41" i="1"/>
  <c r="AF41" i="1" s="1"/>
  <c r="W41" i="1"/>
  <c r="AE41" i="1" s="1"/>
  <c r="V41" i="1"/>
  <c r="AD41" i="1" s="1"/>
  <c r="U41" i="1"/>
  <c r="AC41" i="1" s="1"/>
  <c r="T41" i="1"/>
  <c r="AB41" i="1" s="1"/>
  <c r="Z40" i="1"/>
  <c r="AH40" i="1" s="1"/>
  <c r="Y40" i="1"/>
  <c r="AG40" i="1" s="1"/>
  <c r="X40" i="1"/>
  <c r="AF40" i="1" s="1"/>
  <c r="W40" i="1"/>
  <c r="AE40" i="1" s="1"/>
  <c r="V40" i="1"/>
  <c r="AD40" i="1" s="1"/>
  <c r="U40" i="1"/>
  <c r="AC40" i="1" s="1"/>
  <c r="T39" i="1"/>
  <c r="AB39" i="1" s="1"/>
  <c r="Z39" i="1"/>
  <c r="AH39" i="1" s="1"/>
  <c r="Y39" i="1"/>
  <c r="AG39" i="1" s="1"/>
  <c r="X39" i="1"/>
  <c r="AF39" i="1" s="1"/>
  <c r="W38" i="1"/>
  <c r="AE38" i="1" s="1"/>
  <c r="V38" i="1"/>
  <c r="AD38" i="1" s="1"/>
  <c r="U38" i="1"/>
  <c r="AC38" i="1" s="1"/>
  <c r="T38" i="1"/>
  <c r="AB38" i="1" s="1"/>
  <c r="AA38" i="1"/>
  <c r="AI38" i="1" s="1"/>
  <c r="X37" i="1"/>
  <c r="AF37" i="1" s="1"/>
  <c r="W37" i="1"/>
  <c r="AE37" i="1" s="1"/>
  <c r="V37" i="1"/>
  <c r="AD37" i="1" s="1"/>
  <c r="U37" i="1"/>
  <c r="AC37" i="1" s="1"/>
  <c r="T37" i="1"/>
  <c r="AB37" i="1" s="1"/>
  <c r="AA37" i="1"/>
  <c r="AI37" i="1" s="1"/>
  <c r="Y36" i="1"/>
  <c r="AG36" i="1" s="1"/>
  <c r="X36" i="1"/>
  <c r="AF36" i="1" s="1"/>
  <c r="W36" i="1"/>
  <c r="AE36" i="1" s="1"/>
  <c r="V36" i="1"/>
  <c r="AD36" i="1" s="1"/>
  <c r="U36" i="1"/>
  <c r="AC36" i="1" s="1"/>
  <c r="T36" i="1"/>
  <c r="AB36" i="1" s="1"/>
  <c r="AA36" i="1"/>
  <c r="AI36" i="1" s="1"/>
  <c r="Y35" i="1"/>
  <c r="AG35" i="1" s="1"/>
  <c r="X35" i="1"/>
  <c r="AF35" i="1" s="1"/>
  <c r="W35" i="1"/>
  <c r="AE35" i="1" s="1"/>
  <c r="V35" i="1"/>
  <c r="AD35" i="1" s="1"/>
  <c r="T34" i="1"/>
  <c r="AB34" i="1" s="1"/>
  <c r="AA34" i="1"/>
  <c r="AI34" i="1" s="1"/>
  <c r="Z34" i="1"/>
  <c r="AH34" i="1" s="1"/>
  <c r="Y34" i="1"/>
  <c r="AG34" i="1" s="1"/>
  <c r="X34" i="1"/>
  <c r="AF34" i="1" s="1"/>
  <c r="W34" i="1"/>
  <c r="AE34" i="1" s="1"/>
  <c r="W33" i="1"/>
  <c r="AE33" i="1" s="1"/>
  <c r="V33" i="1"/>
  <c r="AD33" i="1" s="1"/>
  <c r="U33" i="1"/>
  <c r="AC33" i="1" s="1"/>
  <c r="Y32" i="1"/>
  <c r="AG32" i="1" s="1"/>
  <c r="X32" i="1"/>
  <c r="AF32" i="1" s="1"/>
  <c r="W32" i="1"/>
  <c r="AE32" i="1" s="1"/>
  <c r="V32" i="1"/>
  <c r="AD32" i="1" s="1"/>
  <c r="T31" i="1"/>
  <c r="AB31" i="1" s="1"/>
  <c r="AA31" i="1"/>
  <c r="AI31" i="1" s="1"/>
  <c r="Z31" i="1"/>
  <c r="AH31" i="1" s="1"/>
  <c r="Y31" i="1"/>
  <c r="AG31" i="1" s="1"/>
  <c r="X31" i="1"/>
  <c r="AF31" i="1" s="1"/>
  <c r="W31" i="1"/>
  <c r="AE31" i="1" s="1"/>
  <c r="U30" i="1"/>
  <c r="AC30" i="1" s="1"/>
  <c r="T30" i="1"/>
  <c r="AB30" i="1" s="1"/>
  <c r="AA30" i="1"/>
  <c r="AI30" i="1" s="1"/>
  <c r="Z30" i="1"/>
  <c r="AH30" i="1" s="1"/>
  <c r="Y30" i="1"/>
  <c r="AG30" i="1" s="1"/>
  <c r="X29" i="1"/>
  <c r="AF29" i="1" s="1"/>
  <c r="V29" i="1"/>
  <c r="AD29" i="1" s="1"/>
  <c r="U29" i="1"/>
  <c r="AC29" i="1" s="1"/>
  <c r="T29" i="1"/>
  <c r="AB29" i="1" s="1"/>
  <c r="AA29" i="1"/>
  <c r="AI29" i="1" s="1"/>
  <c r="X28" i="1"/>
  <c r="AF28" i="1" s="1"/>
  <c r="W28" i="1"/>
  <c r="AE28" i="1" s="1"/>
  <c r="V28" i="1"/>
  <c r="AD28" i="1" s="1"/>
  <c r="U28" i="1"/>
  <c r="AC28" i="1" s="1"/>
  <c r="Y28" i="1"/>
  <c r="AG28" i="1" s="1"/>
  <c r="T28" i="1"/>
  <c r="AB28" i="1" s="1"/>
  <c r="AA28" i="1"/>
  <c r="AI28" i="1" s="1"/>
  <c r="W23" i="1"/>
  <c r="AE23" i="1" s="1"/>
  <c r="X23" i="1"/>
  <c r="AF23" i="1" s="1"/>
  <c r="Y23" i="1"/>
  <c r="AG23" i="1" s="1"/>
  <c r="T23" i="1"/>
  <c r="AB23" i="1" s="1"/>
  <c r="Z23" i="1"/>
  <c r="AH23" i="1" s="1"/>
  <c r="AA23" i="1"/>
  <c r="AI23" i="1" s="1"/>
  <c r="AA24" i="1"/>
  <c r="AI24" i="1" s="1"/>
  <c r="Z24" i="1"/>
  <c r="AH24" i="1" s="1"/>
  <c r="Y24" i="1"/>
  <c r="AG24" i="1" s="1"/>
  <c r="V27" i="1"/>
  <c r="AD27" i="1" s="1"/>
  <c r="U27" i="1"/>
  <c r="AC27" i="1" s="1"/>
  <c r="T27" i="1"/>
  <c r="AB27" i="1" s="1"/>
  <c r="AA27" i="1"/>
  <c r="AI27" i="1" s="1"/>
  <c r="Z27" i="1"/>
  <c r="AH27" i="1" s="1"/>
  <c r="X26" i="1"/>
  <c r="AF26" i="1" s="1"/>
  <c r="W26" i="1"/>
  <c r="AE26" i="1" s="1"/>
  <c r="V26" i="1"/>
  <c r="AD26" i="1" s="1"/>
  <c r="U26" i="1"/>
  <c r="AC26" i="1" s="1"/>
  <c r="T26" i="1"/>
  <c r="AB26" i="1" s="1"/>
  <c r="AA26" i="1"/>
  <c r="AI26" i="1" s="1"/>
  <c r="Z26" i="1"/>
  <c r="AH26" i="1" s="1"/>
  <c r="X24" i="1"/>
  <c r="AF24" i="1" s="1"/>
  <c r="W24" i="1"/>
  <c r="AE24" i="1" s="1"/>
  <c r="V24" i="1"/>
  <c r="AD24" i="1" s="1"/>
  <c r="U24" i="1"/>
  <c r="AC24" i="1" s="1"/>
  <c r="AA25" i="1"/>
  <c r="AI25" i="1" s="1"/>
  <c r="Z25" i="1"/>
  <c r="AH25" i="1" s="1"/>
  <c r="Y25" i="1"/>
  <c r="AG25" i="1" s="1"/>
  <c r="X25" i="1"/>
  <c r="AF25" i="1" s="1"/>
  <c r="W25" i="1"/>
  <c r="AE25" i="1" s="1"/>
  <c r="V25" i="1"/>
  <c r="AD25" i="1" s="1"/>
  <c r="U25" i="1"/>
  <c r="AC25" i="1" s="1"/>
  <c r="F37" i="21"/>
  <c r="BB37" i="21" s="1"/>
  <c r="BL20" i="22" s="1"/>
  <c r="C53" i="21"/>
  <c r="AY53" i="21" s="1"/>
  <c r="BI36" i="22" s="1"/>
  <c r="C67" i="21"/>
  <c r="AY67" i="21" s="1"/>
  <c r="BI50" i="22" s="1"/>
  <c r="D38" i="21"/>
  <c r="AZ38" i="21" s="1"/>
  <c r="BJ21" i="22" s="1"/>
  <c r="C51" i="21"/>
  <c r="AY51" i="21" s="1"/>
  <c r="BI34" i="22" s="1"/>
  <c r="G70" i="21"/>
  <c r="BC70" i="21" s="1"/>
  <c r="BM53" i="22" s="1"/>
  <c r="G69" i="21"/>
  <c r="BC69" i="21" s="1"/>
  <c r="BM52" i="22" s="1"/>
  <c r="G68" i="21"/>
  <c r="BC68" i="21" s="1"/>
  <c r="BM51" i="22" s="1"/>
  <c r="G67" i="21"/>
  <c r="BC67" i="21" s="1"/>
  <c r="BM50" i="22" s="1"/>
  <c r="G66" i="21"/>
  <c r="BC66" i="21" s="1"/>
  <c r="BM49" i="22" s="1"/>
  <c r="G65" i="21"/>
  <c r="BC65" i="21" s="1"/>
  <c r="BM48" i="22" s="1"/>
  <c r="G64" i="21"/>
  <c r="BC64" i="21" s="1"/>
  <c r="BM47" i="22" s="1"/>
  <c r="G63" i="21"/>
  <c r="BC63" i="21" s="1"/>
  <c r="BM46" i="22" s="1"/>
  <c r="G62" i="21"/>
  <c r="BC62" i="21" s="1"/>
  <c r="BM45" i="22" s="1"/>
  <c r="G61" i="21"/>
  <c r="BC61" i="21" s="1"/>
  <c r="BM44" i="22" s="1"/>
  <c r="G60" i="21"/>
  <c r="BC60" i="21" s="1"/>
  <c r="BM43" i="22" s="1"/>
  <c r="G59" i="21"/>
  <c r="BC59" i="21" s="1"/>
  <c r="BM42" i="22" s="1"/>
  <c r="G58" i="21"/>
  <c r="BC58" i="21" s="1"/>
  <c r="BM41" i="22" s="1"/>
  <c r="G57" i="21"/>
  <c r="BC57" i="21" s="1"/>
  <c r="BM40" i="22" s="1"/>
  <c r="G56" i="21"/>
  <c r="BC56" i="21" s="1"/>
  <c r="BM39" i="22" s="1"/>
  <c r="G55" i="21"/>
  <c r="BC55" i="21" s="1"/>
  <c r="BM38" i="22" s="1"/>
  <c r="G54" i="21"/>
  <c r="BC54" i="21" s="1"/>
  <c r="BM37" i="22" s="1"/>
  <c r="G53" i="21"/>
  <c r="BC53" i="21" s="1"/>
  <c r="BM36" i="22" s="1"/>
  <c r="G52" i="21"/>
  <c r="BC52" i="21" s="1"/>
  <c r="BM35" i="22" s="1"/>
  <c r="G51" i="21"/>
  <c r="BC51" i="21" s="1"/>
  <c r="BM34" i="22" s="1"/>
  <c r="G49" i="21"/>
  <c r="BC49" i="21" s="1"/>
  <c r="BM32" i="22" s="1"/>
  <c r="G48" i="21"/>
  <c r="BC48" i="21" s="1"/>
  <c r="BM31" i="22" s="1"/>
  <c r="G47" i="21"/>
  <c r="BC47" i="21" s="1"/>
  <c r="BM30" i="22" s="1"/>
  <c r="G46" i="21"/>
  <c r="BC46" i="21" s="1"/>
  <c r="BM29" i="22" s="1"/>
  <c r="G45" i="21"/>
  <c r="BC45" i="21" s="1"/>
  <c r="BM28" i="22" s="1"/>
  <c r="G44" i="21"/>
  <c r="BC44" i="21" s="1"/>
  <c r="BM27" i="22" s="1"/>
  <c r="G43" i="21"/>
  <c r="BC43" i="21" s="1"/>
  <c r="BM26" i="22" s="1"/>
  <c r="G42" i="21"/>
  <c r="BC42" i="21" s="1"/>
  <c r="BM25" i="22" s="1"/>
  <c r="G41" i="21"/>
  <c r="BC41" i="21" s="1"/>
  <c r="BM24" i="22" s="1"/>
  <c r="G40" i="21"/>
  <c r="BC40" i="21" s="1"/>
  <c r="BM23" i="22" s="1"/>
  <c r="G39" i="21"/>
  <c r="BC39" i="21" s="1"/>
  <c r="BM22" i="22" s="1"/>
  <c r="G38" i="21"/>
  <c r="BC38" i="21" s="1"/>
  <c r="BM21" i="22" s="1"/>
  <c r="G50" i="21"/>
  <c r="BC50" i="21" s="1"/>
  <c r="BM33" i="22" s="1"/>
  <c r="G31" i="21"/>
  <c r="BC31" i="21" s="1"/>
  <c r="BM14" i="22" s="1"/>
  <c r="G32" i="21"/>
  <c r="BC32" i="21" s="1"/>
  <c r="BM15" i="22" s="1"/>
  <c r="G33" i="21"/>
  <c r="BC33" i="21" s="1"/>
  <c r="BM16" i="22" s="1"/>
  <c r="G34" i="21"/>
  <c r="BC34" i="21" s="1"/>
  <c r="BM17" i="22" s="1"/>
  <c r="G35" i="21"/>
  <c r="BC35" i="21" s="1"/>
  <c r="BM18" i="22" s="1"/>
  <c r="G36" i="21"/>
  <c r="BC36" i="21" s="1"/>
  <c r="BM19" i="22" s="1"/>
  <c r="I38" i="21"/>
  <c r="BE38" i="21" s="1"/>
  <c r="BO21" i="22" s="1"/>
  <c r="C55" i="21"/>
  <c r="AY55" i="21" s="1"/>
  <c r="BI38" i="22" s="1"/>
  <c r="E36" i="21"/>
  <c r="BA36" i="21" s="1"/>
  <c r="BK19" i="22" s="1"/>
  <c r="F33" i="21"/>
  <c r="BB33" i="21" s="1"/>
  <c r="BL16" i="22" s="1"/>
  <c r="H70" i="21"/>
  <c r="BD70" i="21" s="1"/>
  <c r="BN53" i="22" s="1"/>
  <c r="H69" i="21"/>
  <c r="BD69" i="21" s="1"/>
  <c r="BN52" i="22" s="1"/>
  <c r="H68" i="21"/>
  <c r="BD68" i="21" s="1"/>
  <c r="BN51" i="22" s="1"/>
  <c r="H67" i="21"/>
  <c r="BD67" i="21" s="1"/>
  <c r="BN50" i="22" s="1"/>
  <c r="H66" i="21"/>
  <c r="BD66" i="21" s="1"/>
  <c r="BN49" i="22" s="1"/>
  <c r="H65" i="21"/>
  <c r="BD65" i="21" s="1"/>
  <c r="BN48" i="22" s="1"/>
  <c r="H64" i="21"/>
  <c r="BD64" i="21" s="1"/>
  <c r="BN47" i="22" s="1"/>
  <c r="H63" i="21"/>
  <c r="BD63" i="21" s="1"/>
  <c r="BN46" i="22" s="1"/>
  <c r="H62" i="21"/>
  <c r="BD62" i="21" s="1"/>
  <c r="BN45" i="22" s="1"/>
  <c r="H61" i="21"/>
  <c r="BD61" i="21" s="1"/>
  <c r="BN44" i="22" s="1"/>
  <c r="H60" i="21"/>
  <c r="BD60" i="21" s="1"/>
  <c r="BN43" i="22" s="1"/>
  <c r="H59" i="21"/>
  <c r="BD59" i="21" s="1"/>
  <c r="BN42" i="22" s="1"/>
  <c r="H58" i="21"/>
  <c r="BD58" i="21" s="1"/>
  <c r="BN41" i="22" s="1"/>
  <c r="H57" i="21"/>
  <c r="BD57" i="21" s="1"/>
  <c r="BN40" i="22" s="1"/>
  <c r="H56" i="21"/>
  <c r="BD56" i="21" s="1"/>
  <c r="BN39" i="22" s="1"/>
  <c r="H55" i="21"/>
  <c r="BD55" i="21" s="1"/>
  <c r="BN38" i="22" s="1"/>
  <c r="H54" i="21"/>
  <c r="BD54" i="21" s="1"/>
  <c r="BN37" i="22" s="1"/>
  <c r="H53" i="21"/>
  <c r="BD53" i="21" s="1"/>
  <c r="BN36" i="22" s="1"/>
  <c r="H52" i="21"/>
  <c r="BD52" i="21" s="1"/>
  <c r="BN35" i="22" s="1"/>
  <c r="H51" i="21"/>
  <c r="BD51" i="21" s="1"/>
  <c r="BN34" i="22" s="1"/>
  <c r="H49" i="21"/>
  <c r="BD49" i="21" s="1"/>
  <c r="BN32" i="22" s="1"/>
  <c r="H48" i="21"/>
  <c r="BD48" i="21" s="1"/>
  <c r="BN31" i="22" s="1"/>
  <c r="H47" i="21"/>
  <c r="BD47" i="21" s="1"/>
  <c r="BN30" i="22" s="1"/>
  <c r="H46" i="21"/>
  <c r="BD46" i="21" s="1"/>
  <c r="BN29" i="22" s="1"/>
  <c r="H45" i="21"/>
  <c r="BD45" i="21" s="1"/>
  <c r="BN28" i="22" s="1"/>
  <c r="H44" i="21"/>
  <c r="BD44" i="21" s="1"/>
  <c r="BN27" i="22" s="1"/>
  <c r="H43" i="21"/>
  <c r="BD43" i="21" s="1"/>
  <c r="BN26" i="22" s="1"/>
  <c r="H42" i="21"/>
  <c r="BD42" i="21" s="1"/>
  <c r="BN25" i="22" s="1"/>
  <c r="H41" i="21"/>
  <c r="BD41" i="21" s="1"/>
  <c r="BN24" i="22" s="1"/>
  <c r="H40" i="21"/>
  <c r="BD40" i="21" s="1"/>
  <c r="BN23" i="22" s="1"/>
  <c r="H39" i="21"/>
  <c r="BD39" i="21" s="1"/>
  <c r="BN22" i="22" s="1"/>
  <c r="H38" i="21"/>
  <c r="BD38" i="21" s="1"/>
  <c r="BN21" i="22" s="1"/>
  <c r="H50" i="21"/>
  <c r="BD50" i="21" s="1"/>
  <c r="BN33" i="22" s="1"/>
  <c r="H31" i="21"/>
  <c r="BD31" i="21" s="1"/>
  <c r="BN14" i="22" s="1"/>
  <c r="H32" i="21"/>
  <c r="BD32" i="21" s="1"/>
  <c r="BN15" i="22" s="1"/>
  <c r="H33" i="21"/>
  <c r="BD33" i="21" s="1"/>
  <c r="BN16" i="22" s="1"/>
  <c r="H34" i="21"/>
  <c r="BD34" i="21" s="1"/>
  <c r="BN17" i="22" s="1"/>
  <c r="H35" i="21"/>
  <c r="BD35" i="21" s="1"/>
  <c r="BN18" i="22" s="1"/>
  <c r="H36" i="21"/>
  <c r="BD36" i="21" s="1"/>
  <c r="BN19" i="22" s="1"/>
  <c r="D41" i="21"/>
  <c r="AZ41" i="21" s="1"/>
  <c r="BJ24" i="22" s="1"/>
  <c r="D43" i="21"/>
  <c r="AZ43" i="21" s="1"/>
  <c r="BJ26" i="22" s="1"/>
  <c r="D45" i="21"/>
  <c r="AZ45" i="21" s="1"/>
  <c r="BJ28" i="22" s="1"/>
  <c r="D47" i="21"/>
  <c r="AZ47" i="21" s="1"/>
  <c r="BJ30" i="22" s="1"/>
  <c r="D49" i="21"/>
  <c r="AZ49" i="21" s="1"/>
  <c r="BJ32" i="22" s="1"/>
  <c r="C57" i="21"/>
  <c r="AY57" i="21" s="1"/>
  <c r="BI40" i="22" s="1"/>
  <c r="F34" i="21"/>
  <c r="BB34" i="21" s="1"/>
  <c r="BL17" i="22" s="1"/>
  <c r="F36" i="21"/>
  <c r="BB36" i="21" s="1"/>
  <c r="BL19" i="22" s="1"/>
  <c r="I70" i="21"/>
  <c r="BE70" i="21" s="1"/>
  <c r="BO53" i="22" s="1"/>
  <c r="I69" i="21"/>
  <c r="BE69" i="21" s="1"/>
  <c r="BO52" i="22" s="1"/>
  <c r="I68" i="21"/>
  <c r="BE68" i="21" s="1"/>
  <c r="BO51" i="22" s="1"/>
  <c r="I67" i="21"/>
  <c r="BE67" i="21" s="1"/>
  <c r="BO50" i="22" s="1"/>
  <c r="I66" i="21"/>
  <c r="BE66" i="21" s="1"/>
  <c r="BO49" i="22" s="1"/>
  <c r="I65" i="21"/>
  <c r="BE65" i="21" s="1"/>
  <c r="BO48" i="22" s="1"/>
  <c r="I64" i="21"/>
  <c r="BE64" i="21" s="1"/>
  <c r="BO47" i="22" s="1"/>
  <c r="I63" i="21"/>
  <c r="BE63" i="21" s="1"/>
  <c r="BO46" i="22" s="1"/>
  <c r="I62" i="21"/>
  <c r="BE62" i="21" s="1"/>
  <c r="BO45" i="22" s="1"/>
  <c r="I61" i="21"/>
  <c r="BE61" i="21" s="1"/>
  <c r="BO44" i="22" s="1"/>
  <c r="I60" i="21"/>
  <c r="BE60" i="21" s="1"/>
  <c r="BO43" i="22" s="1"/>
  <c r="I59" i="21"/>
  <c r="BE59" i="21" s="1"/>
  <c r="BO42" i="22" s="1"/>
  <c r="I58" i="21"/>
  <c r="BE58" i="21" s="1"/>
  <c r="BO41" i="22" s="1"/>
  <c r="I57" i="21"/>
  <c r="BE57" i="21" s="1"/>
  <c r="BO40" i="22" s="1"/>
  <c r="I56" i="21"/>
  <c r="BE56" i="21" s="1"/>
  <c r="BO39" i="22" s="1"/>
  <c r="I55" i="21"/>
  <c r="BE55" i="21" s="1"/>
  <c r="BO38" i="22" s="1"/>
  <c r="I54" i="21"/>
  <c r="BE54" i="21" s="1"/>
  <c r="BO37" i="22" s="1"/>
  <c r="I53" i="21"/>
  <c r="BE53" i="21" s="1"/>
  <c r="BO36" i="22" s="1"/>
  <c r="I52" i="21"/>
  <c r="BE52" i="21" s="1"/>
  <c r="BO35" i="22" s="1"/>
  <c r="I51" i="21"/>
  <c r="BE51" i="21" s="1"/>
  <c r="BO34" i="22" s="1"/>
  <c r="I49" i="21"/>
  <c r="BE49" i="21" s="1"/>
  <c r="BO32" i="22" s="1"/>
  <c r="I48" i="21"/>
  <c r="BE48" i="21" s="1"/>
  <c r="BO31" i="22" s="1"/>
  <c r="I47" i="21"/>
  <c r="BE47" i="21" s="1"/>
  <c r="BO30" i="22" s="1"/>
  <c r="I46" i="21"/>
  <c r="BE46" i="21" s="1"/>
  <c r="BO29" i="22" s="1"/>
  <c r="I45" i="21"/>
  <c r="BE45" i="21" s="1"/>
  <c r="BO28" i="22" s="1"/>
  <c r="I44" i="21"/>
  <c r="BE44" i="21" s="1"/>
  <c r="BO27" i="22" s="1"/>
  <c r="I43" i="21"/>
  <c r="BE43" i="21" s="1"/>
  <c r="BO26" i="22" s="1"/>
  <c r="I42" i="21"/>
  <c r="BE42" i="21" s="1"/>
  <c r="BO25" i="22" s="1"/>
  <c r="I41" i="21"/>
  <c r="BE41" i="21" s="1"/>
  <c r="BO24" i="22" s="1"/>
  <c r="I50" i="21"/>
  <c r="BE50" i="21" s="1"/>
  <c r="BO33" i="22" s="1"/>
  <c r="I31" i="21"/>
  <c r="BE31" i="21" s="1"/>
  <c r="BO14" i="22" s="1"/>
  <c r="I32" i="21"/>
  <c r="BE32" i="21" s="1"/>
  <c r="BO15" i="22" s="1"/>
  <c r="I33" i="21"/>
  <c r="BE33" i="21" s="1"/>
  <c r="BO16" i="22" s="1"/>
  <c r="I34" i="21"/>
  <c r="BE34" i="21" s="1"/>
  <c r="BO17" i="22" s="1"/>
  <c r="I35" i="21"/>
  <c r="BE35" i="21" s="1"/>
  <c r="BO18" i="22" s="1"/>
  <c r="I36" i="21"/>
  <c r="BE36" i="21" s="1"/>
  <c r="BO19" i="22" s="1"/>
  <c r="D39" i="21"/>
  <c r="AZ39" i="21" s="1"/>
  <c r="BJ22" i="22" s="1"/>
  <c r="C59" i="21"/>
  <c r="AY59" i="21" s="1"/>
  <c r="BI42" i="22" s="1"/>
  <c r="E31" i="21"/>
  <c r="BA31" i="21" s="1"/>
  <c r="BK14" i="22" s="1"/>
  <c r="E32" i="21"/>
  <c r="BA32" i="21" s="1"/>
  <c r="BK15" i="22" s="1"/>
  <c r="E38" i="21"/>
  <c r="BA38" i="21" s="1"/>
  <c r="BK21" i="22" s="1"/>
  <c r="J70" i="21"/>
  <c r="BF70" i="21" s="1"/>
  <c r="BP53" i="22" s="1"/>
  <c r="J69" i="21"/>
  <c r="BF69" i="21" s="1"/>
  <c r="BP52" i="22" s="1"/>
  <c r="J68" i="21"/>
  <c r="BF68" i="21" s="1"/>
  <c r="BP51" i="22" s="1"/>
  <c r="J67" i="21"/>
  <c r="BF67" i="21" s="1"/>
  <c r="BP50" i="22" s="1"/>
  <c r="J66" i="21"/>
  <c r="BF66" i="21" s="1"/>
  <c r="BP49" i="22" s="1"/>
  <c r="J65" i="21"/>
  <c r="BF65" i="21" s="1"/>
  <c r="BP48" i="22" s="1"/>
  <c r="J64" i="21"/>
  <c r="BF64" i="21" s="1"/>
  <c r="BP47" i="22" s="1"/>
  <c r="J63" i="21"/>
  <c r="BF63" i="21" s="1"/>
  <c r="BP46" i="22" s="1"/>
  <c r="J62" i="21"/>
  <c r="BF62" i="21" s="1"/>
  <c r="BP45" i="22" s="1"/>
  <c r="J61" i="21"/>
  <c r="BF61" i="21" s="1"/>
  <c r="BP44" i="22" s="1"/>
  <c r="J60" i="21"/>
  <c r="BF60" i="21" s="1"/>
  <c r="BP43" i="22" s="1"/>
  <c r="J59" i="21"/>
  <c r="BF59" i="21" s="1"/>
  <c r="BP42" i="22" s="1"/>
  <c r="J58" i="21"/>
  <c r="BF58" i="21" s="1"/>
  <c r="BP41" i="22" s="1"/>
  <c r="J57" i="21"/>
  <c r="BF57" i="21" s="1"/>
  <c r="BP40" i="22" s="1"/>
  <c r="J56" i="21"/>
  <c r="BF56" i="21" s="1"/>
  <c r="BP39" i="22" s="1"/>
  <c r="J55" i="21"/>
  <c r="BF55" i="21" s="1"/>
  <c r="BP38" i="22" s="1"/>
  <c r="J54" i="21"/>
  <c r="BF54" i="21" s="1"/>
  <c r="BP37" i="22" s="1"/>
  <c r="J53" i="21"/>
  <c r="BF53" i="21" s="1"/>
  <c r="BP36" i="22" s="1"/>
  <c r="J52" i="21"/>
  <c r="BF52" i="21" s="1"/>
  <c r="BP35" i="22" s="1"/>
  <c r="J51" i="21"/>
  <c r="BF51" i="21" s="1"/>
  <c r="BP34" i="22" s="1"/>
  <c r="J49" i="21"/>
  <c r="BF49" i="21" s="1"/>
  <c r="BP32" i="22" s="1"/>
  <c r="J48" i="21"/>
  <c r="BF48" i="21" s="1"/>
  <c r="BP31" i="22" s="1"/>
  <c r="J47" i="21"/>
  <c r="BF47" i="21" s="1"/>
  <c r="BP30" i="22" s="1"/>
  <c r="J46" i="21"/>
  <c r="BF46" i="21" s="1"/>
  <c r="BP29" i="22" s="1"/>
  <c r="J45" i="21"/>
  <c r="BF45" i="21" s="1"/>
  <c r="BP28" i="22" s="1"/>
  <c r="J44" i="21"/>
  <c r="BF44" i="21" s="1"/>
  <c r="BP27" i="22" s="1"/>
  <c r="J43" i="21"/>
  <c r="BF43" i="21" s="1"/>
  <c r="BP26" i="22" s="1"/>
  <c r="J42" i="21"/>
  <c r="BF42" i="21" s="1"/>
  <c r="BP25" i="22" s="1"/>
  <c r="J41" i="21"/>
  <c r="BF41" i="21" s="1"/>
  <c r="BP24" i="22" s="1"/>
  <c r="J40" i="21"/>
  <c r="BF40" i="21" s="1"/>
  <c r="BP23" i="22" s="1"/>
  <c r="J39" i="21"/>
  <c r="BF39" i="21" s="1"/>
  <c r="BP22" i="22" s="1"/>
  <c r="J38" i="21"/>
  <c r="BF38" i="21" s="1"/>
  <c r="BP21" i="22" s="1"/>
  <c r="J50" i="21"/>
  <c r="BF50" i="21" s="1"/>
  <c r="BP33" i="22" s="1"/>
  <c r="J31" i="21"/>
  <c r="BF31" i="21" s="1"/>
  <c r="BP14" i="22" s="1"/>
  <c r="J32" i="21"/>
  <c r="BF32" i="21" s="1"/>
  <c r="BP15" i="22" s="1"/>
  <c r="J33" i="21"/>
  <c r="BF33" i="21" s="1"/>
  <c r="BP16" i="22" s="1"/>
  <c r="J34" i="21"/>
  <c r="BF34" i="21" s="1"/>
  <c r="BP17" i="22" s="1"/>
  <c r="J35" i="21"/>
  <c r="BF35" i="21" s="1"/>
  <c r="BP18" i="22" s="1"/>
  <c r="J36" i="21"/>
  <c r="BF36" i="21" s="1"/>
  <c r="BP19" i="22" s="1"/>
  <c r="E39" i="21"/>
  <c r="BA39" i="21" s="1"/>
  <c r="BK22" i="22" s="1"/>
  <c r="C49" i="21"/>
  <c r="AY49" i="21" s="1"/>
  <c r="BI32" i="22" s="1"/>
  <c r="C48" i="21"/>
  <c r="AY48" i="21" s="1"/>
  <c r="BI31" i="22" s="1"/>
  <c r="C47" i="21"/>
  <c r="AY47" i="21" s="1"/>
  <c r="BI30" i="22" s="1"/>
  <c r="C46" i="21"/>
  <c r="AY46" i="21" s="1"/>
  <c r="BI29" i="22" s="1"/>
  <c r="C45" i="21"/>
  <c r="AY45" i="21" s="1"/>
  <c r="BI28" i="22" s="1"/>
  <c r="C44" i="21"/>
  <c r="AY44" i="21" s="1"/>
  <c r="BI27" i="22" s="1"/>
  <c r="C43" i="21"/>
  <c r="AY43" i="21" s="1"/>
  <c r="BI26" i="22" s="1"/>
  <c r="C42" i="21"/>
  <c r="AY42" i="21" s="1"/>
  <c r="BI25" i="22" s="1"/>
  <c r="C41" i="21"/>
  <c r="AY41" i="21" s="1"/>
  <c r="BI24" i="22" s="1"/>
  <c r="C40" i="21"/>
  <c r="AY40" i="21" s="1"/>
  <c r="BI23" i="22" s="1"/>
  <c r="C39" i="21"/>
  <c r="AY39" i="21" s="1"/>
  <c r="BI22" i="22" s="1"/>
  <c r="C38" i="21"/>
  <c r="AY38" i="21" s="1"/>
  <c r="BI21" i="22" s="1"/>
  <c r="C37" i="21"/>
  <c r="AY37" i="21" s="1"/>
  <c r="BI20" i="22" s="1"/>
  <c r="C50" i="21"/>
  <c r="AY50" i="21" s="1"/>
  <c r="BI33" i="22" s="1"/>
  <c r="C70" i="21"/>
  <c r="AY70" i="21" s="1"/>
  <c r="BI53" i="22" s="1"/>
  <c r="C68" i="21"/>
  <c r="AY68" i="21" s="1"/>
  <c r="BI51" i="22" s="1"/>
  <c r="C66" i="21"/>
  <c r="AY66" i="21" s="1"/>
  <c r="BI49" i="22" s="1"/>
  <c r="C64" i="21"/>
  <c r="AY64" i="21" s="1"/>
  <c r="BI47" i="22" s="1"/>
  <c r="C62" i="21"/>
  <c r="AY62" i="21" s="1"/>
  <c r="BI45" i="22" s="1"/>
  <c r="C60" i="21"/>
  <c r="AY60" i="21" s="1"/>
  <c r="BI43" i="22" s="1"/>
  <c r="C58" i="21"/>
  <c r="AY58" i="21" s="1"/>
  <c r="BI41" i="22" s="1"/>
  <c r="C56" i="21"/>
  <c r="AY56" i="21" s="1"/>
  <c r="BI39" i="22" s="1"/>
  <c r="C54" i="21"/>
  <c r="AY54" i="21" s="1"/>
  <c r="BI37" i="22" s="1"/>
  <c r="C52" i="21"/>
  <c r="AY52" i="21" s="1"/>
  <c r="BI35" i="22" s="1"/>
  <c r="C31" i="21"/>
  <c r="AY31" i="21" s="1"/>
  <c r="BI14" i="22" s="1"/>
  <c r="C32" i="21"/>
  <c r="AY32" i="21" s="1"/>
  <c r="BI15" i="22" s="1"/>
  <c r="C33" i="21"/>
  <c r="AY33" i="21" s="1"/>
  <c r="BI16" i="22" s="1"/>
  <c r="C34" i="21"/>
  <c r="AY34" i="21" s="1"/>
  <c r="BI17" i="22" s="1"/>
  <c r="C35" i="21"/>
  <c r="AY35" i="21" s="1"/>
  <c r="BI18" i="22" s="1"/>
  <c r="C36" i="21"/>
  <c r="AY36" i="21" s="1"/>
  <c r="BI19" i="22" s="1"/>
  <c r="D37" i="21"/>
  <c r="AZ37" i="21" s="1"/>
  <c r="BJ20" i="22" s="1"/>
  <c r="I39" i="21"/>
  <c r="BE39" i="21" s="1"/>
  <c r="BO22" i="22" s="1"/>
  <c r="C63" i="21"/>
  <c r="AY63" i="21" s="1"/>
  <c r="BI46" i="22" s="1"/>
  <c r="F70" i="21"/>
  <c r="BB70" i="21" s="1"/>
  <c r="BL53" i="22" s="1"/>
  <c r="F69" i="21"/>
  <c r="BB69" i="21" s="1"/>
  <c r="BL52" i="22" s="1"/>
  <c r="F68" i="21"/>
  <c r="BB68" i="21" s="1"/>
  <c r="BL51" i="22" s="1"/>
  <c r="F67" i="21"/>
  <c r="BB67" i="21" s="1"/>
  <c r="BL50" i="22" s="1"/>
  <c r="F66" i="21"/>
  <c r="BB66" i="21" s="1"/>
  <c r="BL49" i="22" s="1"/>
  <c r="F65" i="21"/>
  <c r="BB65" i="21" s="1"/>
  <c r="BL48" i="22" s="1"/>
  <c r="F64" i="21"/>
  <c r="BB64" i="21" s="1"/>
  <c r="BL47" i="22" s="1"/>
  <c r="F63" i="21"/>
  <c r="BB63" i="21" s="1"/>
  <c r="BL46" i="22" s="1"/>
  <c r="F62" i="21"/>
  <c r="BB62" i="21" s="1"/>
  <c r="BL45" i="22" s="1"/>
  <c r="F61" i="21"/>
  <c r="BB61" i="21" s="1"/>
  <c r="BL44" i="22" s="1"/>
  <c r="F60" i="21"/>
  <c r="BB60" i="21" s="1"/>
  <c r="BL43" i="22" s="1"/>
  <c r="F59" i="21"/>
  <c r="BB59" i="21" s="1"/>
  <c r="BL42" i="22" s="1"/>
  <c r="F58" i="21"/>
  <c r="BB58" i="21" s="1"/>
  <c r="BL41" i="22" s="1"/>
  <c r="F57" i="21"/>
  <c r="BB57" i="21" s="1"/>
  <c r="BL40" i="22" s="1"/>
  <c r="F56" i="21"/>
  <c r="BB56" i="21" s="1"/>
  <c r="BL39" i="22" s="1"/>
  <c r="F55" i="21"/>
  <c r="BB55" i="21" s="1"/>
  <c r="BL38" i="22" s="1"/>
  <c r="F54" i="21"/>
  <c r="BB54" i="21" s="1"/>
  <c r="BL37" i="22" s="1"/>
  <c r="F53" i="21"/>
  <c r="BB53" i="21" s="1"/>
  <c r="BL36" i="22" s="1"/>
  <c r="F52" i="21"/>
  <c r="BB52" i="21" s="1"/>
  <c r="BL35" i="22" s="1"/>
  <c r="F51" i="21"/>
  <c r="BB51" i="21" s="1"/>
  <c r="BL34" i="22" s="1"/>
  <c r="F50" i="21"/>
  <c r="BB50" i="21" s="1"/>
  <c r="BL33" i="22" s="1"/>
  <c r="F49" i="21"/>
  <c r="BB49" i="21" s="1"/>
  <c r="BL32" i="22" s="1"/>
  <c r="F48" i="21"/>
  <c r="BB48" i="21" s="1"/>
  <c r="BL31" i="22" s="1"/>
  <c r="F47" i="21"/>
  <c r="BB47" i="21" s="1"/>
  <c r="BL30" i="22" s="1"/>
  <c r="F46" i="21"/>
  <c r="BB46" i="21" s="1"/>
  <c r="BL29" i="22" s="1"/>
  <c r="F45" i="21"/>
  <c r="BB45" i="21" s="1"/>
  <c r="BL28" i="22" s="1"/>
  <c r="F44" i="21"/>
  <c r="BB44" i="21" s="1"/>
  <c r="BL27" i="22" s="1"/>
  <c r="F43" i="21"/>
  <c r="BB43" i="21" s="1"/>
  <c r="BL26" i="22" s="1"/>
  <c r="F42" i="21"/>
  <c r="BB42" i="21" s="1"/>
  <c r="BL25" i="22" s="1"/>
  <c r="F41" i="21"/>
  <c r="BB41" i="21" s="1"/>
  <c r="BL24" i="22" s="1"/>
  <c r="F40" i="21"/>
  <c r="BB40" i="21" s="1"/>
  <c r="BL23" i="22" s="1"/>
  <c r="F39" i="21"/>
  <c r="BB39" i="21" s="1"/>
  <c r="BL22" i="22" s="1"/>
  <c r="F38" i="21"/>
  <c r="BB38" i="21" s="1"/>
  <c r="BL21" i="22" s="1"/>
  <c r="F32" i="21"/>
  <c r="BB32" i="21" s="1"/>
  <c r="BL15" i="22" s="1"/>
  <c r="D70" i="21"/>
  <c r="AZ70" i="21" s="1"/>
  <c r="BJ53" i="22" s="1"/>
  <c r="D69" i="21"/>
  <c r="AZ69" i="21" s="1"/>
  <c r="BJ52" i="22" s="1"/>
  <c r="D68" i="21"/>
  <c r="AZ68" i="21" s="1"/>
  <c r="BJ51" i="22" s="1"/>
  <c r="D67" i="21"/>
  <c r="AZ67" i="21" s="1"/>
  <c r="BJ50" i="22" s="1"/>
  <c r="D66" i="21"/>
  <c r="AZ66" i="21" s="1"/>
  <c r="BJ49" i="22" s="1"/>
  <c r="D65" i="21"/>
  <c r="AZ65" i="21" s="1"/>
  <c r="BJ48" i="22" s="1"/>
  <c r="D64" i="21"/>
  <c r="AZ64" i="21" s="1"/>
  <c r="BJ47" i="22" s="1"/>
  <c r="D63" i="21"/>
  <c r="AZ63" i="21" s="1"/>
  <c r="BJ46" i="22" s="1"/>
  <c r="D62" i="21"/>
  <c r="AZ62" i="21" s="1"/>
  <c r="BJ45" i="22" s="1"/>
  <c r="D61" i="21"/>
  <c r="AZ61" i="21" s="1"/>
  <c r="BJ44" i="22" s="1"/>
  <c r="D60" i="21"/>
  <c r="AZ60" i="21" s="1"/>
  <c r="BJ43" i="22" s="1"/>
  <c r="D59" i="21"/>
  <c r="AZ59" i="21" s="1"/>
  <c r="BJ42" i="22" s="1"/>
  <c r="D58" i="21"/>
  <c r="AZ58" i="21" s="1"/>
  <c r="BJ41" i="22" s="1"/>
  <c r="D57" i="21"/>
  <c r="AZ57" i="21" s="1"/>
  <c r="BJ40" i="22" s="1"/>
  <c r="D56" i="21"/>
  <c r="AZ56" i="21" s="1"/>
  <c r="BJ39" i="22" s="1"/>
  <c r="D55" i="21"/>
  <c r="AZ55" i="21" s="1"/>
  <c r="BJ38" i="22" s="1"/>
  <c r="D54" i="21"/>
  <c r="AZ54" i="21" s="1"/>
  <c r="BJ37" i="22" s="1"/>
  <c r="D53" i="21"/>
  <c r="AZ53" i="21" s="1"/>
  <c r="BJ36" i="22" s="1"/>
  <c r="D52" i="21"/>
  <c r="AZ52" i="21" s="1"/>
  <c r="BJ35" i="22" s="1"/>
  <c r="D51" i="21"/>
  <c r="AZ51" i="21" s="1"/>
  <c r="BJ34" i="22" s="1"/>
  <c r="D50" i="21"/>
  <c r="AZ50" i="21" s="1"/>
  <c r="BJ33" i="22" s="1"/>
  <c r="D31" i="21"/>
  <c r="AZ31" i="21" s="1"/>
  <c r="BJ14" i="22" s="1"/>
  <c r="D32" i="21"/>
  <c r="AZ32" i="21" s="1"/>
  <c r="BJ15" i="22" s="1"/>
  <c r="D33" i="21"/>
  <c r="AZ33" i="21" s="1"/>
  <c r="BJ16" i="22" s="1"/>
  <c r="D34" i="21"/>
  <c r="AZ34" i="21" s="1"/>
  <c r="BJ17" i="22" s="1"/>
  <c r="D35" i="21"/>
  <c r="AZ35" i="21" s="1"/>
  <c r="BJ18" i="22" s="1"/>
  <c r="D36" i="21"/>
  <c r="AZ36" i="21" s="1"/>
  <c r="BJ19" i="22" s="1"/>
  <c r="E37" i="21"/>
  <c r="BA37" i="21" s="1"/>
  <c r="BK20" i="22" s="1"/>
  <c r="I40" i="21"/>
  <c r="BE40" i="21" s="1"/>
  <c r="BO23" i="22" s="1"/>
  <c r="D42" i="21"/>
  <c r="AZ42" i="21" s="1"/>
  <c r="BJ25" i="22" s="1"/>
  <c r="D44" i="21"/>
  <c r="AZ44" i="21" s="1"/>
  <c r="BJ27" i="22" s="1"/>
  <c r="D46" i="21"/>
  <c r="AZ46" i="21" s="1"/>
  <c r="BJ29" i="22" s="1"/>
  <c r="D48" i="21"/>
  <c r="AZ48" i="21" s="1"/>
  <c r="BJ31" i="22" s="1"/>
  <c r="C65" i="21"/>
  <c r="AY65" i="21" s="1"/>
  <c r="BI48" i="22" s="1"/>
  <c r="E70" i="21"/>
  <c r="BA70" i="21" s="1"/>
  <c r="BK53" i="22" s="1"/>
  <c r="E69" i="21"/>
  <c r="BA69" i="21" s="1"/>
  <c r="BK52" i="22" s="1"/>
  <c r="E68" i="21"/>
  <c r="BA68" i="21" s="1"/>
  <c r="BK51" i="22" s="1"/>
  <c r="E67" i="21"/>
  <c r="BA67" i="21" s="1"/>
  <c r="BK50" i="22" s="1"/>
  <c r="E66" i="21"/>
  <c r="BA66" i="21" s="1"/>
  <c r="BK49" i="22" s="1"/>
  <c r="E65" i="21"/>
  <c r="BA65" i="21" s="1"/>
  <c r="BK48" i="22" s="1"/>
  <c r="E64" i="21"/>
  <c r="BA64" i="21" s="1"/>
  <c r="BK47" i="22" s="1"/>
  <c r="E63" i="21"/>
  <c r="BA63" i="21" s="1"/>
  <c r="BK46" i="22" s="1"/>
  <c r="E62" i="21"/>
  <c r="BA62" i="21" s="1"/>
  <c r="BK45" i="22" s="1"/>
  <c r="E61" i="21"/>
  <c r="BA61" i="21" s="1"/>
  <c r="BK44" i="22" s="1"/>
  <c r="E60" i="21"/>
  <c r="BA60" i="21" s="1"/>
  <c r="BK43" i="22" s="1"/>
  <c r="E59" i="21"/>
  <c r="BA59" i="21" s="1"/>
  <c r="BK42" i="22" s="1"/>
  <c r="E58" i="21"/>
  <c r="BA58" i="21" s="1"/>
  <c r="BK41" i="22" s="1"/>
  <c r="E57" i="21"/>
  <c r="BA57" i="21" s="1"/>
  <c r="BK40" i="22" s="1"/>
  <c r="E56" i="21"/>
  <c r="BA56" i="21" s="1"/>
  <c r="BK39" i="22" s="1"/>
  <c r="E55" i="21"/>
  <c r="BA55" i="21" s="1"/>
  <c r="BK38" i="22" s="1"/>
  <c r="E54" i="21"/>
  <c r="BA54" i="21" s="1"/>
  <c r="BK37" i="22" s="1"/>
  <c r="E53" i="21"/>
  <c r="BA53" i="21" s="1"/>
  <c r="BK36" i="22" s="1"/>
  <c r="E52" i="21"/>
  <c r="BA52" i="21" s="1"/>
  <c r="BK35" i="22" s="1"/>
  <c r="E51" i="21"/>
  <c r="BA51" i="21" s="1"/>
  <c r="BK34" i="22" s="1"/>
  <c r="E49" i="21"/>
  <c r="BA49" i="21" s="1"/>
  <c r="BK32" i="22" s="1"/>
  <c r="E48" i="21"/>
  <c r="BA48" i="21" s="1"/>
  <c r="BK31" i="22" s="1"/>
  <c r="E47" i="21"/>
  <c r="BA47" i="21" s="1"/>
  <c r="BK30" i="22" s="1"/>
  <c r="E46" i="21"/>
  <c r="BA46" i="21" s="1"/>
  <c r="BK29" i="22" s="1"/>
  <c r="E45" i="21"/>
  <c r="BA45" i="21" s="1"/>
  <c r="BK28" i="22" s="1"/>
  <c r="E44" i="21"/>
  <c r="BA44" i="21" s="1"/>
  <c r="BK27" i="22" s="1"/>
  <c r="E43" i="21"/>
  <c r="BA43" i="21" s="1"/>
  <c r="BK26" i="22" s="1"/>
  <c r="E42" i="21"/>
  <c r="BA42" i="21" s="1"/>
  <c r="BK25" i="22" s="1"/>
  <c r="E41" i="21"/>
  <c r="BA41" i="21" s="1"/>
  <c r="BK24" i="22" s="1"/>
  <c r="E40" i="21"/>
  <c r="BA40" i="21" s="1"/>
  <c r="BK23" i="22" s="1"/>
  <c r="E33" i="21"/>
  <c r="BA33" i="21" s="1"/>
  <c r="BK16" i="22" s="1"/>
  <c r="E34" i="21"/>
  <c r="BA34" i="21" s="1"/>
  <c r="BK17" i="22" s="1"/>
  <c r="E35" i="21"/>
  <c r="BA35" i="21" s="1"/>
  <c r="BK18" i="22" s="1"/>
  <c r="F31" i="21"/>
  <c r="BB31" i="21" s="1"/>
  <c r="BL14" i="22" s="1"/>
  <c r="C69" i="21"/>
  <c r="AY69" i="21" s="1"/>
  <c r="BI52" i="22" s="1"/>
  <c r="AI23" i="16"/>
  <c r="AF24" i="16"/>
  <c r="AI24" i="16"/>
  <c r="AE25" i="16"/>
  <c r="AF25" i="16"/>
  <c r="AI25" i="16"/>
  <c r="AB26" i="16"/>
  <c r="AF26" i="16"/>
  <c r="AI26" i="16"/>
  <c r="AC27" i="16"/>
  <c r="AH27" i="16"/>
  <c r="AI27" i="16"/>
  <c r="AG28" i="16"/>
  <c r="AI28" i="16"/>
  <c r="AD29" i="16"/>
  <c r="AH29" i="16"/>
  <c r="AI29" i="16"/>
  <c r="AB30" i="16"/>
  <c r="AC30" i="16"/>
  <c r="AD30" i="16"/>
  <c r="AE30" i="16"/>
  <c r="AG30" i="16"/>
  <c r="AH30" i="16"/>
  <c r="AI30" i="16"/>
  <c r="AC31" i="16"/>
  <c r="AF31" i="16"/>
  <c r="AG31" i="16"/>
  <c r="AI31" i="16"/>
  <c r="AE32" i="16"/>
  <c r="AI32" i="16"/>
  <c r="AB33" i="16"/>
  <c r="AE33" i="16"/>
  <c r="AF33" i="16"/>
  <c r="AI33" i="16"/>
  <c r="AB34" i="16"/>
  <c r="AF34" i="16"/>
  <c r="AH34" i="16"/>
  <c r="AI34" i="16"/>
  <c r="AH35" i="16"/>
  <c r="AI35" i="16"/>
  <c r="AG36" i="16"/>
  <c r="AI36" i="16"/>
  <c r="AD37" i="16"/>
  <c r="AH37" i="16"/>
  <c r="AI37" i="16"/>
  <c r="AB38" i="16"/>
  <c r="AC38" i="16"/>
  <c r="AD38" i="16"/>
  <c r="AG38" i="16"/>
  <c r="AH38" i="16"/>
  <c r="AI38" i="16"/>
  <c r="AC39" i="16"/>
  <c r="AF39" i="16"/>
  <c r="AG39" i="16"/>
  <c r="AI39" i="16"/>
  <c r="AE40" i="16"/>
  <c r="AF40" i="16"/>
  <c r="AI40" i="16"/>
  <c r="AE41" i="16"/>
  <c r="AF41" i="16"/>
  <c r="AI41" i="16"/>
  <c r="AB42" i="16"/>
  <c r="AF42" i="16"/>
  <c r="AI42" i="16"/>
  <c r="AC43" i="16"/>
  <c r="AI43" i="16"/>
  <c r="AG44" i="16"/>
  <c r="AI44" i="16"/>
  <c r="AD45" i="16"/>
  <c r="AH45" i="16"/>
  <c r="AI45" i="16"/>
  <c r="AC46" i="16"/>
  <c r="AD46" i="16"/>
  <c r="AE46" i="16"/>
  <c r="AF46" i="16"/>
  <c r="AG46" i="16"/>
  <c r="AH46" i="16"/>
  <c r="AI46" i="16"/>
  <c r="AC47" i="16"/>
  <c r="AG47" i="16"/>
  <c r="AI47" i="16"/>
  <c r="AE48" i="16"/>
  <c r="AF48" i="16"/>
  <c r="AI48" i="16"/>
  <c r="AB49" i="16"/>
  <c r="AE49" i="16"/>
  <c r="AF49" i="16"/>
  <c r="AI49" i="16"/>
  <c r="AB50" i="16"/>
  <c r="AD50" i="16"/>
  <c r="AF50" i="16"/>
  <c r="AH50" i="16"/>
  <c r="AI50" i="16"/>
  <c r="AH51" i="16"/>
  <c r="AI51" i="16"/>
  <c r="AC52" i="16"/>
  <c r="AG52" i="16"/>
  <c r="AI52" i="16"/>
  <c r="AD53" i="16"/>
  <c r="AH53" i="16"/>
  <c r="AI53" i="16"/>
  <c r="AC54" i="16"/>
  <c r="AD54" i="16"/>
  <c r="AE54" i="16"/>
  <c r="AF54" i="16"/>
  <c r="AG54" i="16"/>
  <c r="AH54" i="16"/>
  <c r="AI54" i="16"/>
  <c r="AC55" i="16"/>
  <c r="AG55" i="16"/>
  <c r="AI55" i="16"/>
  <c r="AE56" i="16"/>
  <c r="AI56" i="16"/>
  <c r="AB57" i="16"/>
  <c r="AE57" i="16"/>
  <c r="AF57" i="16"/>
  <c r="AI57" i="16"/>
  <c r="AB58" i="16"/>
  <c r="AF58" i="16"/>
  <c r="AH58" i="16"/>
  <c r="AI58" i="16"/>
  <c r="AD59" i="16"/>
  <c r="AG59" i="16"/>
  <c r="AH59" i="16"/>
  <c r="AI59" i="16"/>
  <c r="AC60" i="16"/>
  <c r="AG60" i="16"/>
  <c r="AI60" i="16"/>
  <c r="AD61" i="16"/>
  <c r="AE61" i="16"/>
  <c r="AH61" i="16"/>
  <c r="AI61" i="16"/>
  <c r="AF22" i="16"/>
  <c r="K23" i="16"/>
  <c r="L23" i="16"/>
  <c r="M23" i="16"/>
  <c r="N23" i="16"/>
  <c r="O23" i="16"/>
  <c r="P23" i="16"/>
  <c r="Q23" i="16"/>
  <c r="R23" i="16"/>
  <c r="K24" i="16"/>
  <c r="L24" i="16"/>
  <c r="M24" i="16"/>
  <c r="N24" i="16"/>
  <c r="O24" i="16"/>
  <c r="P24" i="16"/>
  <c r="Q24" i="16"/>
  <c r="R24" i="16"/>
  <c r="K25" i="16"/>
  <c r="L25" i="16"/>
  <c r="M25" i="16"/>
  <c r="N25" i="16"/>
  <c r="O25" i="16"/>
  <c r="P25" i="16"/>
  <c r="Q25" i="16"/>
  <c r="R25" i="16"/>
  <c r="K26" i="16"/>
  <c r="L26" i="16"/>
  <c r="M26" i="16"/>
  <c r="N26" i="16"/>
  <c r="O26" i="16"/>
  <c r="P26" i="16"/>
  <c r="Q26" i="16"/>
  <c r="R26" i="16"/>
  <c r="K27" i="16"/>
  <c r="L27" i="16"/>
  <c r="M27" i="16"/>
  <c r="N27" i="16"/>
  <c r="O27" i="16"/>
  <c r="P27" i="16"/>
  <c r="Q27" i="16"/>
  <c r="R27" i="16"/>
  <c r="K28" i="16"/>
  <c r="L28" i="16"/>
  <c r="M28" i="16"/>
  <c r="N28" i="16"/>
  <c r="O28" i="16"/>
  <c r="P28" i="16"/>
  <c r="Q28" i="16"/>
  <c r="R28" i="16"/>
  <c r="K29" i="16"/>
  <c r="L29" i="16"/>
  <c r="M29" i="16"/>
  <c r="N29" i="16"/>
  <c r="O29" i="16"/>
  <c r="P29" i="16"/>
  <c r="Q29" i="16"/>
  <c r="R29" i="16"/>
  <c r="K30" i="16"/>
  <c r="L30" i="16"/>
  <c r="M30" i="16"/>
  <c r="N30" i="16"/>
  <c r="O30" i="16"/>
  <c r="P30" i="16"/>
  <c r="Q30" i="16"/>
  <c r="R30" i="16"/>
  <c r="K31" i="16"/>
  <c r="L31" i="16"/>
  <c r="M31" i="16"/>
  <c r="N31" i="16"/>
  <c r="O31" i="16"/>
  <c r="P31" i="16"/>
  <c r="Q31" i="16"/>
  <c r="R31" i="16"/>
  <c r="K32" i="16"/>
  <c r="L32" i="16"/>
  <c r="M32" i="16"/>
  <c r="N32" i="16"/>
  <c r="O32" i="16"/>
  <c r="P32" i="16"/>
  <c r="Q32" i="16"/>
  <c r="R32" i="16"/>
  <c r="K33" i="16"/>
  <c r="L33" i="16"/>
  <c r="M33" i="16"/>
  <c r="N33" i="16"/>
  <c r="O33" i="16"/>
  <c r="P33" i="16"/>
  <c r="Q33" i="16"/>
  <c r="R33" i="16"/>
  <c r="K34" i="16"/>
  <c r="L34" i="16"/>
  <c r="M34" i="16"/>
  <c r="N34" i="16"/>
  <c r="O34" i="16"/>
  <c r="P34" i="16"/>
  <c r="Q34" i="16"/>
  <c r="R34" i="16"/>
  <c r="K35" i="16"/>
  <c r="L35" i="16"/>
  <c r="M35" i="16"/>
  <c r="N35" i="16"/>
  <c r="O35" i="16"/>
  <c r="P35" i="16"/>
  <c r="Q35" i="16"/>
  <c r="R35" i="16"/>
  <c r="K36" i="16"/>
  <c r="L36" i="16"/>
  <c r="M36" i="16"/>
  <c r="N36" i="16"/>
  <c r="O36" i="16"/>
  <c r="P36" i="16"/>
  <c r="Q36" i="16"/>
  <c r="R36" i="16"/>
  <c r="K37" i="16"/>
  <c r="L37" i="16"/>
  <c r="M37" i="16"/>
  <c r="N37" i="16"/>
  <c r="O37" i="16"/>
  <c r="P37" i="16"/>
  <c r="Q37" i="16"/>
  <c r="R37" i="16"/>
  <c r="K38" i="16"/>
  <c r="L38" i="16"/>
  <c r="M38" i="16"/>
  <c r="N38" i="16"/>
  <c r="O38" i="16"/>
  <c r="P38" i="16"/>
  <c r="Q38" i="16"/>
  <c r="R38" i="16"/>
  <c r="K39" i="16"/>
  <c r="L39" i="16"/>
  <c r="M39" i="16"/>
  <c r="N39" i="16"/>
  <c r="O39" i="16"/>
  <c r="P39" i="16"/>
  <c r="Q39" i="16"/>
  <c r="R39" i="16"/>
  <c r="K40" i="16"/>
  <c r="L40" i="16"/>
  <c r="M40" i="16"/>
  <c r="N40" i="16"/>
  <c r="O40" i="16"/>
  <c r="P40" i="16"/>
  <c r="Q40" i="16"/>
  <c r="R40" i="16"/>
  <c r="K41" i="16"/>
  <c r="L41" i="16"/>
  <c r="M41" i="16"/>
  <c r="N41" i="16"/>
  <c r="O41" i="16"/>
  <c r="P41" i="16"/>
  <c r="Q41" i="16"/>
  <c r="R41" i="16"/>
  <c r="K42" i="16"/>
  <c r="L42" i="16"/>
  <c r="M42" i="16"/>
  <c r="N42" i="16"/>
  <c r="O42" i="16"/>
  <c r="P42" i="16"/>
  <c r="Q42" i="16"/>
  <c r="R42" i="16"/>
  <c r="K43" i="16"/>
  <c r="L43" i="16"/>
  <c r="M43" i="16"/>
  <c r="N43" i="16"/>
  <c r="O43" i="16"/>
  <c r="P43" i="16"/>
  <c r="Q43" i="16"/>
  <c r="R43" i="16"/>
  <c r="K44" i="16"/>
  <c r="L44" i="16"/>
  <c r="M44" i="16"/>
  <c r="N44" i="16"/>
  <c r="O44" i="16"/>
  <c r="P44" i="16"/>
  <c r="Q44" i="16"/>
  <c r="R44" i="16"/>
  <c r="K45" i="16"/>
  <c r="L45" i="16"/>
  <c r="M45" i="16"/>
  <c r="N45" i="16"/>
  <c r="O45" i="16"/>
  <c r="P45" i="16"/>
  <c r="Q45" i="16"/>
  <c r="R45" i="16"/>
  <c r="K46" i="16"/>
  <c r="L46" i="16"/>
  <c r="M46" i="16"/>
  <c r="N46" i="16"/>
  <c r="O46" i="16"/>
  <c r="P46" i="16"/>
  <c r="Q46" i="16"/>
  <c r="R46" i="16"/>
  <c r="K47" i="16"/>
  <c r="L47" i="16"/>
  <c r="M47" i="16"/>
  <c r="N47" i="16"/>
  <c r="O47" i="16"/>
  <c r="P47" i="16"/>
  <c r="Q47" i="16"/>
  <c r="R47" i="16"/>
  <c r="K48" i="16"/>
  <c r="L48" i="16"/>
  <c r="M48" i="16"/>
  <c r="N48" i="16"/>
  <c r="O48" i="16"/>
  <c r="P48" i="16"/>
  <c r="Q48" i="16"/>
  <c r="R48" i="16"/>
  <c r="K49" i="16"/>
  <c r="L49" i="16"/>
  <c r="M49" i="16"/>
  <c r="N49" i="16"/>
  <c r="O49" i="16"/>
  <c r="P49" i="16"/>
  <c r="Q49" i="16"/>
  <c r="R49" i="16"/>
  <c r="K50" i="16"/>
  <c r="L50" i="16"/>
  <c r="M50" i="16"/>
  <c r="N50" i="16"/>
  <c r="O50" i="16"/>
  <c r="P50" i="16"/>
  <c r="Q50" i="16"/>
  <c r="R50" i="16"/>
  <c r="K51" i="16"/>
  <c r="L51" i="16"/>
  <c r="M51" i="16"/>
  <c r="N51" i="16"/>
  <c r="O51" i="16"/>
  <c r="P51" i="16"/>
  <c r="Q51" i="16"/>
  <c r="R51" i="16"/>
  <c r="K52" i="16"/>
  <c r="L52" i="16"/>
  <c r="M52" i="16"/>
  <c r="N52" i="16"/>
  <c r="O52" i="16"/>
  <c r="P52" i="16"/>
  <c r="Q52" i="16"/>
  <c r="R52" i="16"/>
  <c r="K53" i="16"/>
  <c r="L53" i="16"/>
  <c r="M53" i="16"/>
  <c r="N53" i="16"/>
  <c r="O53" i="16"/>
  <c r="P53" i="16"/>
  <c r="Q53" i="16"/>
  <c r="R53" i="16"/>
  <c r="K54" i="16"/>
  <c r="L54" i="16"/>
  <c r="M54" i="16"/>
  <c r="N54" i="16"/>
  <c r="O54" i="16"/>
  <c r="P54" i="16"/>
  <c r="Q54" i="16"/>
  <c r="R54" i="16"/>
  <c r="K55" i="16"/>
  <c r="L55" i="16"/>
  <c r="M55" i="16"/>
  <c r="N55" i="16"/>
  <c r="O55" i="16"/>
  <c r="P55" i="16"/>
  <c r="Q55" i="16"/>
  <c r="R55" i="16"/>
  <c r="K56" i="16"/>
  <c r="L56" i="16"/>
  <c r="M56" i="16"/>
  <c r="N56" i="16"/>
  <c r="O56" i="16"/>
  <c r="P56" i="16"/>
  <c r="Q56" i="16"/>
  <c r="R56" i="16"/>
  <c r="K57" i="16"/>
  <c r="L57" i="16"/>
  <c r="M57" i="16"/>
  <c r="N57" i="16"/>
  <c r="O57" i="16"/>
  <c r="P57" i="16"/>
  <c r="Q57" i="16"/>
  <c r="R57" i="16"/>
  <c r="K58" i="16"/>
  <c r="L58" i="16"/>
  <c r="M58" i="16"/>
  <c r="N58" i="16"/>
  <c r="O58" i="16"/>
  <c r="P58" i="16"/>
  <c r="Q58" i="16"/>
  <c r="R58" i="16"/>
  <c r="K59" i="16"/>
  <c r="L59" i="16"/>
  <c r="M59" i="16"/>
  <c r="N59" i="16"/>
  <c r="O59" i="16"/>
  <c r="P59" i="16"/>
  <c r="Q59" i="16"/>
  <c r="R59" i="16"/>
  <c r="K60" i="16"/>
  <c r="L60" i="16"/>
  <c r="M60" i="16"/>
  <c r="N60" i="16"/>
  <c r="O60" i="16"/>
  <c r="P60" i="16"/>
  <c r="Q60" i="16"/>
  <c r="R60" i="16"/>
  <c r="K61" i="16"/>
  <c r="L61" i="16"/>
  <c r="M61" i="16"/>
  <c r="N61" i="16"/>
  <c r="O61" i="16"/>
  <c r="P61" i="16"/>
  <c r="Q61" i="16"/>
  <c r="R61" i="16"/>
  <c r="L22" i="16"/>
  <c r="M22" i="16"/>
  <c r="N22" i="16"/>
  <c r="O22" i="16"/>
  <c r="P22" i="16"/>
  <c r="Q22" i="16"/>
  <c r="R22" i="16"/>
  <c r="K22" i="16"/>
  <c r="D12" i="16"/>
  <c r="E12" i="16"/>
  <c r="F12" i="16"/>
  <c r="G12" i="16"/>
  <c r="H12" i="16"/>
  <c r="I12" i="16"/>
  <c r="J12" i="16"/>
  <c r="C12" i="16"/>
  <c r="BN31" i="8"/>
  <c r="BK31" i="8"/>
  <c r="BJ31" i="8"/>
  <c r="BI31" i="8"/>
  <c r="BH31" i="8"/>
  <c r="BG31" i="8"/>
  <c r="AW31" i="8"/>
  <c r="AV31" i="8"/>
  <c r="AR31" i="8"/>
  <c r="AQ31" i="8"/>
  <c r="AT31" i="8"/>
  <c r="K32" i="8"/>
  <c r="L32" i="8"/>
  <c r="M32" i="8"/>
  <c r="N32" i="8"/>
  <c r="O32" i="8"/>
  <c r="P32" i="8"/>
  <c r="Q32" i="8"/>
  <c r="R32" i="8"/>
  <c r="K33" i="8"/>
  <c r="L33" i="8"/>
  <c r="M33" i="8"/>
  <c r="N33" i="8"/>
  <c r="O33" i="8"/>
  <c r="P33" i="8"/>
  <c r="Q33" i="8"/>
  <c r="R33" i="8"/>
  <c r="K34" i="8"/>
  <c r="L34" i="8"/>
  <c r="M34" i="8"/>
  <c r="N34" i="8"/>
  <c r="O34" i="8"/>
  <c r="P34" i="8"/>
  <c r="Q34" i="8"/>
  <c r="R34" i="8"/>
  <c r="K35" i="8"/>
  <c r="L35" i="8"/>
  <c r="M35" i="8"/>
  <c r="N35" i="8"/>
  <c r="O35" i="8"/>
  <c r="P35" i="8"/>
  <c r="Q35" i="8"/>
  <c r="R35" i="8"/>
  <c r="K36" i="8"/>
  <c r="L36" i="8"/>
  <c r="M36" i="8"/>
  <c r="N36" i="8"/>
  <c r="O36" i="8"/>
  <c r="P36" i="8"/>
  <c r="Q36" i="8"/>
  <c r="R36" i="8"/>
  <c r="K37" i="8"/>
  <c r="L37" i="8"/>
  <c r="M37" i="8"/>
  <c r="N37" i="8"/>
  <c r="O37" i="8"/>
  <c r="P37" i="8"/>
  <c r="Q37" i="8"/>
  <c r="R37" i="8"/>
  <c r="K38" i="8"/>
  <c r="L38" i="8"/>
  <c r="M38" i="8"/>
  <c r="N38" i="8"/>
  <c r="O38" i="8"/>
  <c r="P38" i="8"/>
  <c r="Q38" i="8"/>
  <c r="R38" i="8"/>
  <c r="K39" i="8"/>
  <c r="L39" i="8"/>
  <c r="M39" i="8"/>
  <c r="N39" i="8"/>
  <c r="O39" i="8"/>
  <c r="P39" i="8"/>
  <c r="Q39" i="8"/>
  <c r="R39" i="8"/>
  <c r="K40" i="8"/>
  <c r="L40" i="8"/>
  <c r="M40" i="8"/>
  <c r="N40" i="8"/>
  <c r="O40" i="8"/>
  <c r="P40" i="8"/>
  <c r="Q40" i="8"/>
  <c r="R40" i="8"/>
  <c r="K41" i="8"/>
  <c r="L41" i="8"/>
  <c r="M41" i="8"/>
  <c r="N41" i="8"/>
  <c r="O41" i="8"/>
  <c r="P41" i="8"/>
  <c r="Q41" i="8"/>
  <c r="R41" i="8"/>
  <c r="K42" i="8"/>
  <c r="L42" i="8"/>
  <c r="M42" i="8"/>
  <c r="N42" i="8"/>
  <c r="O42" i="8"/>
  <c r="P42" i="8"/>
  <c r="Q42" i="8"/>
  <c r="R42" i="8"/>
  <c r="K43" i="8"/>
  <c r="L43" i="8"/>
  <c r="M43" i="8"/>
  <c r="N43" i="8"/>
  <c r="O43" i="8"/>
  <c r="P43" i="8"/>
  <c r="Q43" i="8"/>
  <c r="R43" i="8"/>
  <c r="K44" i="8"/>
  <c r="L44" i="8"/>
  <c r="M44" i="8"/>
  <c r="N44" i="8"/>
  <c r="O44" i="8"/>
  <c r="P44" i="8"/>
  <c r="Q44" i="8"/>
  <c r="R44" i="8"/>
  <c r="K45" i="8"/>
  <c r="L45" i="8"/>
  <c r="M45" i="8"/>
  <c r="N45" i="8"/>
  <c r="O45" i="8"/>
  <c r="P45" i="8"/>
  <c r="Q45" i="8"/>
  <c r="R45" i="8"/>
  <c r="K46" i="8"/>
  <c r="L46" i="8"/>
  <c r="M46" i="8"/>
  <c r="N46" i="8"/>
  <c r="O46" i="8"/>
  <c r="P46" i="8"/>
  <c r="Q46" i="8"/>
  <c r="R46" i="8"/>
  <c r="K47" i="8"/>
  <c r="L47" i="8"/>
  <c r="M47" i="8"/>
  <c r="N47" i="8"/>
  <c r="O47" i="8"/>
  <c r="P47" i="8"/>
  <c r="Q47" i="8"/>
  <c r="R47" i="8"/>
  <c r="K48" i="8"/>
  <c r="L48" i="8"/>
  <c r="M48" i="8"/>
  <c r="N48" i="8"/>
  <c r="O48" i="8"/>
  <c r="P48" i="8"/>
  <c r="Q48" i="8"/>
  <c r="R48" i="8"/>
  <c r="K49" i="8"/>
  <c r="L49" i="8"/>
  <c r="M49" i="8"/>
  <c r="N49" i="8"/>
  <c r="O49" i="8"/>
  <c r="P49" i="8"/>
  <c r="Q49" i="8"/>
  <c r="R49" i="8"/>
  <c r="K50" i="8"/>
  <c r="L50" i="8"/>
  <c r="M50" i="8"/>
  <c r="N50" i="8"/>
  <c r="O50" i="8"/>
  <c r="P50" i="8"/>
  <c r="Q50" i="8"/>
  <c r="R50" i="8"/>
  <c r="K51" i="8"/>
  <c r="L51" i="8"/>
  <c r="M51" i="8"/>
  <c r="N51" i="8"/>
  <c r="O51" i="8"/>
  <c r="P51" i="8"/>
  <c r="Q51" i="8"/>
  <c r="R51" i="8"/>
  <c r="K52" i="8"/>
  <c r="L52" i="8"/>
  <c r="M52" i="8"/>
  <c r="N52" i="8"/>
  <c r="O52" i="8"/>
  <c r="P52" i="8"/>
  <c r="Q52" i="8"/>
  <c r="R52" i="8"/>
  <c r="K53" i="8"/>
  <c r="L53" i="8"/>
  <c r="M53" i="8"/>
  <c r="N53" i="8"/>
  <c r="O53" i="8"/>
  <c r="P53" i="8"/>
  <c r="Q53" i="8"/>
  <c r="R53" i="8"/>
  <c r="K54" i="8"/>
  <c r="L54" i="8"/>
  <c r="M54" i="8"/>
  <c r="N54" i="8"/>
  <c r="O54" i="8"/>
  <c r="P54" i="8"/>
  <c r="Q54" i="8"/>
  <c r="R54" i="8"/>
  <c r="K55" i="8"/>
  <c r="L55" i="8"/>
  <c r="M55" i="8"/>
  <c r="N55" i="8"/>
  <c r="O55" i="8"/>
  <c r="P55" i="8"/>
  <c r="Q55" i="8"/>
  <c r="R55" i="8"/>
  <c r="K56" i="8"/>
  <c r="L56" i="8"/>
  <c r="M56" i="8"/>
  <c r="N56" i="8"/>
  <c r="O56" i="8"/>
  <c r="P56" i="8"/>
  <c r="Q56" i="8"/>
  <c r="R56" i="8"/>
  <c r="K57" i="8"/>
  <c r="L57" i="8"/>
  <c r="M57" i="8"/>
  <c r="N57" i="8"/>
  <c r="O57" i="8"/>
  <c r="P57" i="8"/>
  <c r="Q57" i="8"/>
  <c r="R57" i="8"/>
  <c r="K58" i="8"/>
  <c r="L58" i="8"/>
  <c r="M58" i="8"/>
  <c r="N58" i="8"/>
  <c r="O58" i="8"/>
  <c r="P58" i="8"/>
  <c r="Q58" i="8"/>
  <c r="R58" i="8"/>
  <c r="K59" i="8"/>
  <c r="L59" i="8"/>
  <c r="M59" i="8"/>
  <c r="N59" i="8"/>
  <c r="O59" i="8"/>
  <c r="P59" i="8"/>
  <c r="Q59" i="8"/>
  <c r="R59" i="8"/>
  <c r="K60" i="8"/>
  <c r="L60" i="8"/>
  <c r="M60" i="8"/>
  <c r="N60" i="8"/>
  <c r="O60" i="8"/>
  <c r="P60" i="8"/>
  <c r="Q60" i="8"/>
  <c r="R60" i="8"/>
  <c r="K61" i="8"/>
  <c r="L61" i="8"/>
  <c r="M61" i="8"/>
  <c r="N61" i="8"/>
  <c r="O61" i="8"/>
  <c r="P61" i="8"/>
  <c r="Q61" i="8"/>
  <c r="R61" i="8"/>
  <c r="K62" i="8"/>
  <c r="L62" i="8"/>
  <c r="M62" i="8"/>
  <c r="N62" i="8"/>
  <c r="O62" i="8"/>
  <c r="P62" i="8"/>
  <c r="Q62" i="8"/>
  <c r="R62" i="8"/>
  <c r="K63" i="8"/>
  <c r="L63" i="8"/>
  <c r="M63" i="8"/>
  <c r="N63" i="8"/>
  <c r="O63" i="8"/>
  <c r="P63" i="8"/>
  <c r="Q63" i="8"/>
  <c r="R63" i="8"/>
  <c r="K64" i="8"/>
  <c r="L64" i="8"/>
  <c r="M64" i="8"/>
  <c r="N64" i="8"/>
  <c r="O64" i="8"/>
  <c r="P64" i="8"/>
  <c r="Q64" i="8"/>
  <c r="R64" i="8"/>
  <c r="K65" i="8"/>
  <c r="L65" i="8"/>
  <c r="M65" i="8"/>
  <c r="N65" i="8"/>
  <c r="O65" i="8"/>
  <c r="P65" i="8"/>
  <c r="Q65" i="8"/>
  <c r="R65" i="8"/>
  <c r="K66" i="8"/>
  <c r="L66" i="8"/>
  <c r="M66" i="8"/>
  <c r="N66" i="8"/>
  <c r="O66" i="8"/>
  <c r="P66" i="8"/>
  <c r="Q66" i="8"/>
  <c r="R66" i="8"/>
  <c r="K67" i="8"/>
  <c r="L67" i="8"/>
  <c r="M67" i="8"/>
  <c r="N67" i="8"/>
  <c r="O67" i="8"/>
  <c r="P67" i="8"/>
  <c r="Q67" i="8"/>
  <c r="R67" i="8"/>
  <c r="K68" i="8"/>
  <c r="L68" i="8"/>
  <c r="M68" i="8"/>
  <c r="N68" i="8"/>
  <c r="O68" i="8"/>
  <c r="P68" i="8"/>
  <c r="Q68" i="8"/>
  <c r="R68" i="8"/>
  <c r="K69" i="8"/>
  <c r="L69" i="8"/>
  <c r="M69" i="8"/>
  <c r="N69" i="8"/>
  <c r="O69" i="8"/>
  <c r="P69" i="8"/>
  <c r="Q69" i="8"/>
  <c r="R69" i="8"/>
  <c r="K70" i="8"/>
  <c r="L70" i="8"/>
  <c r="M70" i="8"/>
  <c r="N70" i="8"/>
  <c r="O70" i="8"/>
  <c r="P70" i="8"/>
  <c r="Q70" i="8"/>
  <c r="R70" i="8"/>
  <c r="L31" i="8"/>
  <c r="M31" i="8"/>
  <c r="N31" i="8"/>
  <c r="O31" i="8"/>
  <c r="P31" i="8"/>
  <c r="Q31" i="8"/>
  <c r="R31" i="8"/>
  <c r="K31" i="8"/>
  <c r="BM31" i="8"/>
  <c r="BL31" i="8"/>
  <c r="D8" i="8"/>
  <c r="D32" i="8" s="1"/>
  <c r="E8" i="8"/>
  <c r="E32" i="8" s="1"/>
  <c r="F8" i="8"/>
  <c r="F32" i="8" s="1"/>
  <c r="G8" i="8"/>
  <c r="G31" i="8" s="1"/>
  <c r="H8" i="8"/>
  <c r="H31" i="8" s="1"/>
  <c r="I8" i="8"/>
  <c r="I31" i="8" s="1"/>
  <c r="J8" i="8"/>
  <c r="J31" i="8" s="1"/>
  <c r="C8" i="8"/>
  <c r="C34" i="8" s="1"/>
  <c r="D11" i="1"/>
  <c r="E11" i="1"/>
  <c r="F11" i="1"/>
  <c r="G11" i="1"/>
  <c r="H11" i="1"/>
  <c r="I11" i="1"/>
  <c r="J11" i="1"/>
  <c r="C11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AN51" i="19" l="1"/>
  <c r="BT45" i="20" s="1"/>
  <c r="AO21" i="19"/>
  <c r="BU15" i="20" s="1"/>
  <c r="AP34" i="19"/>
  <c r="BV28" i="20" s="1"/>
  <c r="AP50" i="19"/>
  <c r="BV44" i="20" s="1"/>
  <c r="AQ30" i="19"/>
  <c r="BW24" i="20" s="1"/>
  <c r="AN54" i="19"/>
  <c r="BT48" i="20" s="1"/>
  <c r="AO39" i="19"/>
  <c r="BU33" i="20" s="1"/>
  <c r="AJ53" i="19"/>
  <c r="BP47" i="20" s="1"/>
  <c r="AQ29" i="19"/>
  <c r="BW23" i="20" s="1"/>
  <c r="AN48" i="19"/>
  <c r="BT42" i="20" s="1"/>
  <c r="AN47" i="19"/>
  <c r="BT41" i="20" s="1"/>
  <c r="AO28" i="19"/>
  <c r="BU22" i="20" s="1"/>
  <c r="AN32" i="19"/>
  <c r="BT26" i="20" s="1"/>
  <c r="AP42" i="19"/>
  <c r="BV36" i="20" s="1"/>
  <c r="AM23" i="19"/>
  <c r="BS17" i="20" s="1"/>
  <c r="AN39" i="19"/>
  <c r="BT33" i="20" s="1"/>
  <c r="AP39" i="19"/>
  <c r="BV33" i="20" s="1"/>
  <c r="AO46" i="19"/>
  <c r="BU40" i="20" s="1"/>
  <c r="AQ20" i="19"/>
  <c r="BW14" i="20" s="1"/>
  <c r="AQ32" i="19"/>
  <c r="BW26" i="20" s="1"/>
  <c r="AP57" i="19"/>
  <c r="BV51" i="20" s="1"/>
  <c r="AO47" i="19"/>
  <c r="BU41" i="20" s="1"/>
  <c r="AN38" i="19"/>
  <c r="BT32" i="20" s="1"/>
  <c r="AP58" i="19"/>
  <c r="BV52" i="20" s="1"/>
  <c r="AK43" i="19"/>
  <c r="BQ37" i="20" s="1"/>
  <c r="AJ39" i="19"/>
  <c r="BP33" i="20" s="1"/>
  <c r="AN53" i="19"/>
  <c r="BT47" i="20" s="1"/>
  <c r="AP33" i="19"/>
  <c r="BV27" i="20" s="1"/>
  <c r="AP28" i="19"/>
  <c r="BV22" i="20" s="1"/>
  <c r="AO30" i="19"/>
  <c r="BU24" i="20" s="1"/>
  <c r="AQ38" i="19"/>
  <c r="BW32" i="20" s="1"/>
  <c r="AL44" i="19"/>
  <c r="BR38" i="20" s="1"/>
  <c r="AJ29" i="19"/>
  <c r="BP23" i="20" s="1"/>
  <c r="AN52" i="19"/>
  <c r="BT46" i="20" s="1"/>
  <c r="AQ31" i="19"/>
  <c r="BW25" i="20" s="1"/>
  <c r="AN35" i="19"/>
  <c r="BT29" i="20" s="1"/>
  <c r="AP41" i="19"/>
  <c r="BV35" i="20" s="1"/>
  <c r="AP25" i="19"/>
  <c r="BV19" i="20" s="1"/>
  <c r="AQ56" i="19"/>
  <c r="BW50" i="20" s="1"/>
  <c r="AP21" i="19"/>
  <c r="BV15" i="20" s="1"/>
  <c r="AQ40" i="19"/>
  <c r="BW34" i="20" s="1"/>
  <c r="AL38" i="23"/>
  <c r="CP28" i="24" s="1"/>
  <c r="AJ51" i="23"/>
  <c r="CN41" i="24" s="1"/>
  <c r="AK62" i="23"/>
  <c r="CO52" i="24" s="1"/>
  <c r="AO42" i="23"/>
  <c r="CS32" i="24" s="1"/>
  <c r="AK48" i="23"/>
  <c r="CO38" i="24" s="1"/>
  <c r="AN24" i="23"/>
  <c r="CR14" i="24" s="1"/>
  <c r="AP43" i="23"/>
  <c r="CT33" i="24" s="1"/>
  <c r="AK55" i="23"/>
  <c r="CO45" i="24" s="1"/>
  <c r="AL25" i="23"/>
  <c r="CP15" i="24" s="1"/>
  <c r="AL54" i="23"/>
  <c r="CP44" i="24" s="1"/>
  <c r="AN39" i="23"/>
  <c r="CR29" i="24" s="1"/>
  <c r="AK31" i="23"/>
  <c r="CO21" i="24" s="1"/>
  <c r="AL62" i="23"/>
  <c r="CP52" i="24" s="1"/>
  <c r="AP31" i="23"/>
  <c r="CT21" i="24" s="1"/>
  <c r="AQ24" i="23"/>
  <c r="CU14" i="24" s="1"/>
  <c r="AM63" i="23"/>
  <c r="CQ53" i="24" s="1"/>
  <c r="AM40" i="23"/>
  <c r="CQ30" i="24" s="1"/>
  <c r="AJ29" i="23"/>
  <c r="CN19" i="24" s="1"/>
  <c r="AQ26" i="23"/>
  <c r="CU16" i="24" s="1"/>
  <c r="AL55" i="23"/>
  <c r="CP45" i="24" s="1"/>
  <c r="AJ52" i="23"/>
  <c r="CN42" i="24" s="1"/>
  <c r="AJ38" i="23"/>
  <c r="CN28" i="24" s="1"/>
  <c r="AK45" i="23"/>
  <c r="CO35" i="24" s="1"/>
  <c r="AL24" i="23"/>
  <c r="CP14" i="24" s="1"/>
  <c r="AQ48" i="23"/>
  <c r="CU38" i="24" s="1"/>
  <c r="AL46" i="23"/>
  <c r="CP36" i="24" s="1"/>
  <c r="AH44" i="23"/>
  <c r="AP44" i="23" s="1"/>
  <c r="CT34" i="24" s="1"/>
  <c r="AG55" i="23"/>
  <c r="AO55" i="23" s="1"/>
  <c r="CS45" i="24" s="1"/>
  <c r="AC37" i="23"/>
  <c r="AK37" i="23" s="1"/>
  <c r="CO27" i="24" s="1"/>
  <c r="AJ40" i="19"/>
  <c r="BP34" i="20" s="1"/>
  <c r="AC30" i="23"/>
  <c r="AK30" i="23" s="1"/>
  <c r="CO20" i="24" s="1"/>
  <c r="AH33" i="23"/>
  <c r="AP33" i="23" s="1"/>
  <c r="CT23" i="24" s="1"/>
  <c r="AN58" i="19"/>
  <c r="BT52" i="20" s="1"/>
  <c r="AL50" i="19"/>
  <c r="BR44" i="20" s="1"/>
  <c r="AL27" i="19"/>
  <c r="BR21" i="20" s="1"/>
  <c r="AL51" i="19"/>
  <c r="BR45" i="20" s="1"/>
  <c r="AK59" i="19"/>
  <c r="BQ53" i="20" s="1"/>
  <c r="AQ35" i="19"/>
  <c r="BW29" i="20" s="1"/>
  <c r="AO55" i="19"/>
  <c r="BU49" i="20" s="1"/>
  <c r="AJ22" i="19"/>
  <c r="BP16" i="20" s="1"/>
  <c r="AJ48" i="19"/>
  <c r="BP42" i="20" s="1"/>
  <c r="AQ42" i="19"/>
  <c r="BW36" i="20" s="1"/>
  <c r="AG57" i="23"/>
  <c r="AO57" i="23" s="1"/>
  <c r="CS47" i="24" s="1"/>
  <c r="AG28" i="23"/>
  <c r="AO28" i="23" s="1"/>
  <c r="CS18" i="24" s="1"/>
  <c r="AO49" i="19"/>
  <c r="BU43" i="20" s="1"/>
  <c r="AP37" i="19"/>
  <c r="BV31" i="20" s="1"/>
  <c r="AL57" i="19"/>
  <c r="BR51" i="20" s="1"/>
  <c r="AB28" i="23"/>
  <c r="AJ28" i="23" s="1"/>
  <c r="CN18" i="24" s="1"/>
  <c r="AI44" i="23"/>
  <c r="AQ44" i="23" s="1"/>
  <c r="CU34" i="24" s="1"/>
  <c r="AH28" i="23"/>
  <c r="AP28" i="23" s="1"/>
  <c r="CT18" i="24" s="1"/>
  <c r="AE43" i="23"/>
  <c r="AM43" i="23" s="1"/>
  <c r="CQ33" i="24" s="1"/>
  <c r="AP45" i="19"/>
  <c r="BV39" i="20" s="1"/>
  <c r="AQ28" i="19"/>
  <c r="BW22" i="20" s="1"/>
  <c r="AL52" i="19"/>
  <c r="BR46" i="20" s="1"/>
  <c r="AL58" i="19"/>
  <c r="BR52" i="20" s="1"/>
  <c r="AO35" i="19"/>
  <c r="BU29" i="20" s="1"/>
  <c r="AN57" i="19"/>
  <c r="BT51" i="20" s="1"/>
  <c r="AQ41" i="19"/>
  <c r="BW35" i="20" s="1"/>
  <c r="AJ21" i="19"/>
  <c r="BP15" i="20" s="1"/>
  <c r="AO54" i="19"/>
  <c r="BU48" i="20" s="1"/>
  <c r="AC41" i="23"/>
  <c r="AK41" i="23" s="1"/>
  <c r="CO31" i="24" s="1"/>
  <c r="AE30" i="23"/>
  <c r="AM30" i="23" s="1"/>
  <c r="CQ20" i="24" s="1"/>
  <c r="AE25" i="23"/>
  <c r="AM25" i="23" s="1"/>
  <c r="CQ15" i="24" s="1"/>
  <c r="AN36" i="19"/>
  <c r="BT30" i="20" s="1"/>
  <c r="AP22" i="19"/>
  <c r="BV16" i="20" s="1"/>
  <c r="AJ25" i="19"/>
  <c r="BP19" i="20" s="1"/>
  <c r="AP43" i="19"/>
  <c r="BV37" i="20" s="1"/>
  <c r="AL42" i="19"/>
  <c r="BR36" i="20" s="1"/>
  <c r="AK46" i="19"/>
  <c r="BQ40" i="20" s="1"/>
  <c r="AK38" i="19"/>
  <c r="BQ32" i="20" s="1"/>
  <c r="AK30" i="19"/>
  <c r="BQ24" i="20" s="1"/>
  <c r="AO29" i="19"/>
  <c r="BU23" i="20" s="1"/>
  <c r="AO20" i="19"/>
  <c r="BU14" i="20" s="1"/>
  <c r="AN40" i="19"/>
  <c r="BT34" i="20" s="1"/>
  <c r="AM47" i="19"/>
  <c r="BS41" i="20" s="1"/>
  <c r="AM31" i="19"/>
  <c r="BS25" i="20" s="1"/>
  <c r="AO32" i="19"/>
  <c r="BU26" i="20" s="1"/>
  <c r="AO56" i="19"/>
  <c r="BU50" i="20" s="1"/>
  <c r="AP32" i="19"/>
  <c r="BV26" i="20" s="1"/>
  <c r="AP52" i="19"/>
  <c r="BV46" i="20" s="1"/>
  <c r="AQ25" i="19"/>
  <c r="BW19" i="20" s="1"/>
  <c r="AQ33" i="19"/>
  <c r="BW27" i="20" s="1"/>
  <c r="AQ45" i="19"/>
  <c r="BW39" i="20" s="1"/>
  <c r="AQ53" i="19"/>
  <c r="BW47" i="20" s="1"/>
  <c r="AQ57" i="19"/>
  <c r="BW51" i="20" s="1"/>
  <c r="AN46" i="19"/>
  <c r="BT40" i="20" s="1"/>
  <c r="AP30" i="19"/>
  <c r="BV24" i="20" s="1"/>
  <c r="AQ50" i="19"/>
  <c r="BW44" i="20" s="1"/>
  <c r="AO58" i="19"/>
  <c r="BU52" i="20" s="1"/>
  <c r="AJ31" i="19"/>
  <c r="BP25" i="20" s="1"/>
  <c r="AQ39" i="19"/>
  <c r="BW33" i="20" s="1"/>
  <c r="AO51" i="19"/>
  <c r="BU45" i="20" s="1"/>
  <c r="AM35" i="19"/>
  <c r="BS29" i="20" s="1"/>
  <c r="AK35" i="19"/>
  <c r="BQ29" i="20" s="1"/>
  <c r="AL43" i="19"/>
  <c r="BR37" i="20" s="1"/>
  <c r="AM55" i="19"/>
  <c r="BS49" i="20" s="1"/>
  <c r="AJ52" i="19"/>
  <c r="BP46" i="20" s="1"/>
  <c r="AO45" i="19"/>
  <c r="BU39" i="20" s="1"/>
  <c r="AL34" i="19"/>
  <c r="BR28" i="20" s="1"/>
  <c r="AN43" i="19"/>
  <c r="BT37" i="20" s="1"/>
  <c r="AN27" i="19"/>
  <c r="BT21" i="20" s="1"/>
  <c r="AP23" i="19"/>
  <c r="BV17" i="20" s="1"/>
  <c r="AL36" i="19"/>
  <c r="BR30" i="20" s="1"/>
  <c r="AM54" i="19"/>
  <c r="BS48" i="20" s="1"/>
  <c r="AM46" i="19"/>
  <c r="BS40" i="20" s="1"/>
  <c r="AM38" i="19"/>
  <c r="BS32" i="20" s="1"/>
  <c r="AM30" i="19"/>
  <c r="BS24" i="20" s="1"/>
  <c r="AM22" i="19"/>
  <c r="BS16" i="20" s="1"/>
  <c r="AJ33" i="19"/>
  <c r="BP27" i="20" s="1"/>
  <c r="AJ27" i="19"/>
  <c r="BP21" i="20" s="1"/>
  <c r="AL24" i="19"/>
  <c r="BR18" i="20" s="1"/>
  <c r="AO41" i="19"/>
  <c r="BU35" i="20" s="1"/>
  <c r="AL22" i="19"/>
  <c r="BR16" i="20" s="1"/>
  <c r="AM21" i="19"/>
  <c r="BS15" i="20" s="1"/>
  <c r="AM40" i="19"/>
  <c r="BS34" i="20" s="1"/>
  <c r="AM52" i="19"/>
  <c r="BS46" i="20" s="1"/>
  <c r="AM56" i="19"/>
  <c r="BS50" i="20" s="1"/>
  <c r="AK26" i="19"/>
  <c r="BQ20" i="20" s="1"/>
  <c r="AL30" i="19"/>
  <c r="BR24" i="20" s="1"/>
  <c r="AL38" i="19"/>
  <c r="BR32" i="20" s="1"/>
  <c r="AM58" i="19"/>
  <c r="BS52" i="20" s="1"/>
  <c r="AM51" i="19"/>
  <c r="BS45" i="20" s="1"/>
  <c r="AK51" i="19"/>
  <c r="BQ45" i="20" s="1"/>
  <c r="AQ43" i="19"/>
  <c r="BW37" i="20" s="1"/>
  <c r="AN49" i="19"/>
  <c r="BT43" i="20" s="1"/>
  <c r="AJ32" i="19"/>
  <c r="BP26" i="20" s="1"/>
  <c r="AQ48" i="19"/>
  <c r="BW42" i="20" s="1"/>
  <c r="AO37" i="19"/>
  <c r="BU31" i="20" s="1"/>
  <c r="AL28" i="19"/>
  <c r="BR22" i="20" s="1"/>
  <c r="AO22" i="19"/>
  <c r="BU16" i="20" s="1"/>
  <c r="AN42" i="19"/>
  <c r="BT36" i="20" s="1"/>
  <c r="AN26" i="19"/>
  <c r="BT20" i="20" s="1"/>
  <c r="AM53" i="19"/>
  <c r="BS47" i="20" s="1"/>
  <c r="AM49" i="19"/>
  <c r="BS43" i="20" s="1"/>
  <c r="AM45" i="19"/>
  <c r="BS39" i="20" s="1"/>
  <c r="AM41" i="19"/>
  <c r="BS35" i="20" s="1"/>
  <c r="AM33" i="19"/>
  <c r="BS27" i="20" s="1"/>
  <c r="AM29" i="19"/>
  <c r="BS23" i="20" s="1"/>
  <c r="AM25" i="19"/>
  <c r="BS19" i="20" s="1"/>
  <c r="AL56" i="19"/>
  <c r="BR50" i="20" s="1"/>
  <c r="AM34" i="19"/>
  <c r="BS28" i="20" s="1"/>
  <c r="AM42" i="19"/>
  <c r="BS36" i="20" s="1"/>
  <c r="AM50" i="19"/>
  <c r="BS44" i="20" s="1"/>
  <c r="AL54" i="19"/>
  <c r="BR48" i="20" s="1"/>
  <c r="AK58" i="19"/>
  <c r="BQ52" i="20" s="1"/>
  <c r="AL59" i="19"/>
  <c r="BR53" i="20" s="1"/>
  <c r="AO43" i="19"/>
  <c r="BU37" i="20" s="1"/>
  <c r="AK20" i="19"/>
  <c r="BQ14" i="20" s="1"/>
  <c r="AP38" i="19"/>
  <c r="BV32" i="20" s="1"/>
  <c r="AO34" i="19"/>
  <c r="BU28" i="20" s="1"/>
  <c r="AN30" i="19"/>
  <c r="BT24" i="20" s="1"/>
  <c r="AO50" i="19"/>
  <c r="BU44" i="20" s="1"/>
  <c r="AO40" i="19"/>
  <c r="BU34" i="20" s="1"/>
  <c r="AL53" i="19"/>
  <c r="BR47" i="20" s="1"/>
  <c r="AP24" i="19"/>
  <c r="BV18" i="20" s="1"/>
  <c r="AO26" i="19"/>
  <c r="BU20" i="20" s="1"/>
  <c r="AP46" i="19"/>
  <c r="BV40" i="20" s="1"/>
  <c r="AN45" i="19"/>
  <c r="BT39" i="20" s="1"/>
  <c r="AN33" i="19"/>
  <c r="BT27" i="20" s="1"/>
  <c r="AN29" i="19"/>
  <c r="BT23" i="20" s="1"/>
  <c r="AN21" i="19"/>
  <c r="BT15" i="20" s="1"/>
  <c r="AP31" i="19"/>
  <c r="BV25" i="20" s="1"/>
  <c r="AL46" i="19"/>
  <c r="BR40" i="20" s="1"/>
  <c r="AJ36" i="19"/>
  <c r="BP30" i="20" s="1"/>
  <c r="AO57" i="19"/>
  <c r="BU51" i="20" s="1"/>
  <c r="AQ44" i="19"/>
  <c r="BW38" i="20" s="1"/>
  <c r="AN23" i="19"/>
  <c r="BT17" i="20" s="1"/>
  <c r="AP26" i="19"/>
  <c r="BV20" i="20" s="1"/>
  <c r="AP56" i="19"/>
  <c r="BV50" i="20" s="1"/>
  <c r="AP44" i="19"/>
  <c r="BV38" i="20" s="1"/>
  <c r="AO48" i="19"/>
  <c r="BU42" i="20" s="1"/>
  <c r="AP54" i="19"/>
  <c r="BV48" i="20" s="1"/>
  <c r="AP40" i="19"/>
  <c r="BV34" i="20" s="1"/>
  <c r="AP48" i="19"/>
  <c r="BV42" i="20" s="1"/>
  <c r="AL23" i="19"/>
  <c r="BR17" i="20" s="1"/>
  <c r="AO42" i="19"/>
  <c r="BU36" i="20" s="1"/>
  <c r="AP47" i="19"/>
  <c r="BV41" i="20" s="1"/>
  <c r="AP36" i="19"/>
  <c r="BV30" i="20" s="1"/>
  <c r="AL32" i="19"/>
  <c r="BR26" i="20" s="1"/>
  <c r="AL29" i="19"/>
  <c r="BR23" i="20" s="1"/>
  <c r="AP35" i="19"/>
  <c r="BV29" i="20" s="1"/>
  <c r="AO25" i="19"/>
  <c r="BU19" i="20" s="1"/>
  <c r="AN50" i="19"/>
  <c r="BT44" i="20" s="1"/>
  <c r="AN34" i="19"/>
  <c r="BT28" i="20" s="1"/>
  <c r="AO23" i="19"/>
  <c r="BU17" i="20" s="1"/>
  <c r="AM48" i="19"/>
  <c r="BS42" i="20" s="1"/>
  <c r="AM44" i="19"/>
  <c r="BS38" i="20" s="1"/>
  <c r="AM36" i="19"/>
  <c r="BS30" i="20" s="1"/>
  <c r="AM32" i="19"/>
  <c r="BS26" i="20" s="1"/>
  <c r="AM28" i="19"/>
  <c r="BS22" i="20" s="1"/>
  <c r="AM24" i="19"/>
  <c r="BS18" i="20" s="1"/>
  <c r="AL37" i="19"/>
  <c r="BR31" i="20" s="1"/>
  <c r="AP55" i="19"/>
  <c r="BV49" i="20" s="1"/>
  <c r="AK39" i="19"/>
  <c r="BQ33" i="20" s="1"/>
  <c r="AK27" i="19"/>
  <c r="BQ21" i="20" s="1"/>
  <c r="AO33" i="19"/>
  <c r="BU27" i="20" s="1"/>
  <c r="AO52" i="19"/>
  <c r="BU46" i="20" s="1"/>
  <c r="AM39" i="19"/>
  <c r="BS33" i="20" s="1"/>
  <c r="AM27" i="19"/>
  <c r="BS21" i="20" s="1"/>
  <c r="AL25" i="19"/>
  <c r="BR19" i="20" s="1"/>
  <c r="AN55" i="19"/>
  <c r="BT49" i="20" s="1"/>
  <c r="AQ23" i="19"/>
  <c r="BW17" i="20" s="1"/>
  <c r="AL45" i="19"/>
  <c r="BR39" i="20" s="1"/>
  <c r="AL47" i="19"/>
  <c r="BR41" i="20" s="1"/>
  <c r="AK50" i="19"/>
  <c r="BQ44" i="20" s="1"/>
  <c r="AK42" i="19"/>
  <c r="BQ36" i="20" s="1"/>
  <c r="AK34" i="19"/>
  <c r="BQ28" i="20" s="1"/>
  <c r="AL31" i="19"/>
  <c r="BR25" i="20" s="1"/>
  <c r="AM26" i="19"/>
  <c r="BS20" i="20" s="1"/>
  <c r="AP49" i="19"/>
  <c r="BV43" i="20" s="1"/>
  <c r="AL41" i="19"/>
  <c r="BR35" i="20" s="1"/>
  <c r="AP24" i="23"/>
  <c r="CT14" i="24" s="1"/>
  <c r="AM47" i="23"/>
  <c r="CQ37" i="24" s="1"/>
  <c r="AJ59" i="23"/>
  <c r="CN49" i="24" s="1"/>
  <c r="AL31" i="23"/>
  <c r="CP21" i="24" s="1"/>
  <c r="AO24" i="23"/>
  <c r="CS14" i="24" s="1"/>
  <c r="AP26" i="23"/>
  <c r="CT16" i="24" s="1"/>
  <c r="AQ28" i="23"/>
  <c r="CU18" i="24" s="1"/>
  <c r="AL52" i="23"/>
  <c r="CP42" i="24" s="1"/>
  <c r="AJ55" i="23"/>
  <c r="CN45" i="24" s="1"/>
  <c r="AJ62" i="23"/>
  <c r="CN52" i="24" s="1"/>
  <c r="AO31" i="23"/>
  <c r="CS21" i="24" s="1"/>
  <c r="AP34" i="23"/>
  <c r="CT24" i="24" s="1"/>
  <c r="AK63" i="23"/>
  <c r="CO53" i="24" s="1"/>
  <c r="AK54" i="23"/>
  <c r="CO44" i="24" s="1"/>
  <c r="AJ47" i="23"/>
  <c r="CN37" i="24" s="1"/>
  <c r="AM42" i="23"/>
  <c r="CQ32" i="24" s="1"/>
  <c r="AJ49" i="23"/>
  <c r="CN39" i="24" s="1"/>
  <c r="AP46" i="23"/>
  <c r="CT36" i="24" s="1"/>
  <c r="AO48" i="23"/>
  <c r="CS38" i="24" s="1"/>
  <c r="AJ60" i="23"/>
  <c r="CN50" i="24" s="1"/>
  <c r="AN45" i="23"/>
  <c r="CR35" i="24" s="1"/>
  <c r="AN55" i="23"/>
  <c r="CR45" i="24" s="1"/>
  <c r="AQ52" i="23"/>
  <c r="CU42" i="24" s="1"/>
  <c r="AL27" i="23"/>
  <c r="CP17" i="24" s="1"/>
  <c r="AM32" i="23"/>
  <c r="CQ22" i="24" s="1"/>
  <c r="AQ40" i="23"/>
  <c r="CU30" i="24" s="1"/>
  <c r="AP50" i="23"/>
  <c r="CT40" i="24" s="1"/>
  <c r="AL44" i="23"/>
  <c r="CP34" i="24" s="1"/>
  <c r="AL53" i="23"/>
  <c r="CP43" i="24" s="1"/>
  <c r="AN47" i="23"/>
  <c r="CR37" i="24" s="1"/>
  <c r="AL26" i="23"/>
  <c r="CP16" i="24" s="1"/>
  <c r="AO30" i="23"/>
  <c r="CS20" i="24" s="1"/>
  <c r="AO56" i="23"/>
  <c r="CS46" i="24" s="1"/>
  <c r="AP55" i="23"/>
  <c r="CT45" i="24" s="1"/>
  <c r="AN58" i="23"/>
  <c r="CR48" i="24" s="1"/>
  <c r="AL33" i="23"/>
  <c r="CP23" i="24" s="1"/>
  <c r="AK38" i="23"/>
  <c r="CO28" i="24" s="1"/>
  <c r="AN35" i="23"/>
  <c r="CR25" i="24" s="1"/>
  <c r="AO49" i="23"/>
  <c r="CS39" i="24" s="1"/>
  <c r="AJ46" i="23"/>
  <c r="CN36" i="24" s="1"/>
  <c r="AP38" i="23"/>
  <c r="CT28" i="24" s="1"/>
  <c r="AM58" i="23"/>
  <c r="CQ48" i="24" s="1"/>
  <c r="AM55" i="23"/>
  <c r="CQ45" i="24" s="1"/>
  <c r="AK42" i="23"/>
  <c r="CO32" i="24" s="1"/>
  <c r="AJ50" i="23"/>
  <c r="CN40" i="24" s="1"/>
  <c r="AN42" i="23"/>
  <c r="CR32" i="24" s="1"/>
  <c r="AM54" i="23"/>
  <c r="CQ44" i="24" s="1"/>
  <c r="AK59" i="23"/>
  <c r="CO49" i="24" s="1"/>
  <c r="AJ34" i="23"/>
  <c r="CN24" i="24" s="1"/>
  <c r="AO38" i="23"/>
  <c r="CS28" i="24" s="1"/>
  <c r="AL51" i="23"/>
  <c r="CP41" i="24" s="1"/>
  <c r="AM33" i="23"/>
  <c r="CQ23" i="24" s="1"/>
  <c r="AM38" i="23"/>
  <c r="CQ28" i="24" s="1"/>
  <c r="AL58" i="23"/>
  <c r="CP48" i="24" s="1"/>
  <c r="AJ58" i="23"/>
  <c r="CN48" i="24" s="1"/>
  <c r="AM57" i="23"/>
  <c r="CQ47" i="24" s="1"/>
  <c r="AO29" i="23"/>
  <c r="CS19" i="24" s="1"/>
  <c r="AK51" i="23"/>
  <c r="CO41" i="24" s="1"/>
  <c r="AO43" i="23"/>
  <c r="CS33" i="24" s="1"/>
  <c r="AJ42" i="23"/>
  <c r="CN32" i="24" s="1"/>
  <c r="AQ49" i="23"/>
  <c r="CU39" i="24" s="1"/>
  <c r="AL63" i="23"/>
  <c r="CP53" i="24" s="1"/>
  <c r="AN54" i="23"/>
  <c r="CR44" i="24" s="1"/>
  <c r="AP47" i="23"/>
  <c r="CT37" i="24" s="1"/>
  <c r="AL36" i="23"/>
  <c r="CP26" i="24" s="1"/>
  <c r="AP42" i="23"/>
  <c r="CT32" i="24" s="1"/>
  <c r="AN29" i="23"/>
  <c r="CR19" i="24" s="1"/>
  <c r="AJ32" i="23"/>
  <c r="CN22" i="24" s="1"/>
  <c r="AL45" i="23"/>
  <c r="CP35" i="24" s="1"/>
  <c r="AL49" i="23"/>
  <c r="CP39" i="24" s="1"/>
  <c r="AP54" i="23"/>
  <c r="CT44" i="24" s="1"/>
  <c r="AO33" i="23"/>
  <c r="CS23" i="24" s="1"/>
  <c r="AN25" i="23"/>
  <c r="CR15" i="24" s="1"/>
  <c r="AK61" i="23"/>
  <c r="CO51" i="24" s="1"/>
  <c r="AJ39" i="23"/>
  <c r="CN29" i="24" s="1"/>
  <c r="AM24" i="23"/>
  <c r="CQ14" i="24" s="1"/>
  <c r="AJ41" i="23"/>
  <c r="CN31" i="24" s="1"/>
  <c r="AJ53" i="23"/>
  <c r="CN43" i="24" s="1"/>
  <c r="AK47" i="23"/>
  <c r="CO37" i="24" s="1"/>
  <c r="AO46" i="23"/>
  <c r="CS36" i="24" s="1"/>
  <c r="AL29" i="23"/>
  <c r="CP19" i="24" s="1"/>
  <c r="AP60" i="23"/>
  <c r="CT50" i="24" s="1"/>
  <c r="AN27" i="23"/>
  <c r="CR17" i="24" s="1"/>
  <c r="AQ60" i="23"/>
  <c r="CU50" i="24" s="1"/>
  <c r="AQ57" i="23"/>
  <c r="CU47" i="24" s="1"/>
  <c r="AP63" i="23"/>
  <c r="CT53" i="24" s="1"/>
  <c r="AO47" i="23"/>
  <c r="CS37" i="24" s="1"/>
  <c r="AM61" i="23"/>
  <c r="CQ51" i="24" s="1"/>
  <c r="AN60" i="23"/>
  <c r="CR50" i="24" s="1"/>
  <c r="AL48" i="23"/>
  <c r="CP38" i="24" s="1"/>
  <c r="AK44" i="23"/>
  <c r="CO34" i="24" s="1"/>
  <c r="AQ27" i="23"/>
  <c r="CU17" i="24" s="1"/>
  <c r="AP53" i="23"/>
  <c r="CT43" i="24" s="1"/>
  <c r="AN63" i="23"/>
  <c r="CR53" i="24" s="1"/>
  <c r="AO60" i="23"/>
  <c r="CS50" i="24" s="1"/>
  <c r="AM48" i="23"/>
  <c r="CQ38" i="24" s="1"/>
  <c r="AQ45" i="23"/>
  <c r="CU35" i="24" s="1"/>
  <c r="AN30" i="23"/>
  <c r="CR20" i="24" s="1"/>
  <c r="AM56" i="23"/>
  <c r="CQ46" i="24" s="1"/>
  <c r="AP27" i="23"/>
  <c r="CT17" i="24" s="1"/>
  <c r="AN26" i="23"/>
  <c r="CR16" i="24" s="1"/>
  <c r="AM60" i="23"/>
  <c r="CQ50" i="24" s="1"/>
  <c r="AJ30" i="23"/>
  <c r="CN20" i="24" s="1"/>
  <c r="AK34" i="23"/>
  <c r="CO24" i="24" s="1"/>
  <c r="AQ61" i="23"/>
  <c r="CU51" i="24" s="1"/>
  <c r="AN59" i="23"/>
  <c r="CR49" i="24" s="1"/>
  <c r="AL32" i="23"/>
  <c r="CP22" i="24" s="1"/>
  <c r="AJ35" i="23"/>
  <c r="CN25" i="24" s="1"/>
  <c r="AN36" i="23"/>
  <c r="CR26" i="24" s="1"/>
  <c r="AL28" i="23"/>
  <c r="CP18" i="24" s="1"/>
  <c r="AP62" i="23"/>
  <c r="CT52" i="24" s="1"/>
  <c r="AM36" i="23"/>
  <c r="CQ26" i="24" s="1"/>
  <c r="AK26" i="23"/>
  <c r="CO16" i="24" s="1"/>
  <c r="AO63" i="23"/>
  <c r="CS53" i="24" s="1"/>
  <c r="AO61" i="23"/>
  <c r="CS51" i="24" s="1"/>
  <c r="AN48" i="23"/>
  <c r="CR38" i="24" s="1"/>
  <c r="AK28" i="23"/>
  <c r="CO18" i="24" s="1"/>
  <c r="AM52" i="23"/>
  <c r="CQ42" i="24" s="1"/>
  <c r="AP40" i="23"/>
  <c r="CT30" i="24" s="1"/>
  <c r="AM51" i="23"/>
  <c r="CQ41" i="24" s="1"/>
  <c r="AO59" i="23"/>
  <c r="CS49" i="24" s="1"/>
  <c r="AK56" i="23"/>
  <c r="CO46" i="24" s="1"/>
  <c r="AK53" i="23"/>
  <c r="CO43" i="24" s="1"/>
  <c r="AM29" i="23"/>
  <c r="CQ19" i="24" s="1"/>
  <c r="AM50" i="23"/>
  <c r="CQ40" i="24" s="1"/>
  <c r="AM34" i="23"/>
  <c r="CQ24" i="24" s="1"/>
  <c r="AO52" i="23"/>
  <c r="CS42" i="24" s="1"/>
  <c r="AO45" i="23"/>
  <c r="CS35" i="24" s="1"/>
  <c r="AK57" i="23"/>
  <c r="CO47" i="24" s="1"/>
  <c r="AK32" i="23"/>
  <c r="CO22" i="24" s="1"/>
  <c r="AP51" i="23"/>
  <c r="CT41" i="24" s="1"/>
  <c r="AO25" i="23"/>
  <c r="CS15" i="24" s="1"/>
  <c r="AM46" i="23"/>
  <c r="CQ36" i="24" s="1"/>
  <c r="AK29" i="23"/>
  <c r="CO19" i="24" s="1"/>
  <c r="AO36" i="23"/>
  <c r="CS26" i="24" s="1"/>
  <c r="AQ50" i="23"/>
  <c r="CU40" i="24" s="1"/>
  <c r="AN51" i="23"/>
  <c r="CR41" i="24" s="1"/>
  <c r="AL60" i="23"/>
  <c r="CP50" i="24" s="1"/>
  <c r="AO44" i="23"/>
  <c r="CS34" i="24" s="1"/>
  <c r="AL41" i="23"/>
  <c r="CP31" i="24" s="1"/>
  <c r="AP41" i="23"/>
  <c r="CT31" i="24" s="1"/>
  <c r="AP52" i="23"/>
  <c r="CT42" i="24" s="1"/>
  <c r="AJ43" i="23"/>
  <c r="CN33" i="24" s="1"/>
  <c r="AJ40" i="23"/>
  <c r="CN30" i="24" s="1"/>
  <c r="AJ27" i="23"/>
  <c r="CN17" i="24" s="1"/>
  <c r="AJ37" i="23"/>
  <c r="CN27" i="24" s="1"/>
  <c r="AJ57" i="23"/>
  <c r="CN47" i="24" s="1"/>
  <c r="AJ45" i="23"/>
  <c r="CN35" i="24" s="1"/>
  <c r="AJ56" i="23"/>
  <c r="CN46" i="24" s="1"/>
  <c r="AJ26" i="23"/>
  <c r="CN16" i="24" s="1"/>
  <c r="AN34" i="23"/>
  <c r="CR24" i="24" s="1"/>
  <c r="AN49" i="23"/>
  <c r="CR39" i="24" s="1"/>
  <c r="AP45" i="23"/>
  <c r="CT35" i="24" s="1"/>
  <c r="AK49" i="23"/>
  <c r="CO39" i="24" s="1"/>
  <c r="AO34" i="23"/>
  <c r="CS24" i="24" s="1"/>
  <c r="AN32" i="23"/>
  <c r="CR22" i="24" s="1"/>
  <c r="AO35" i="23"/>
  <c r="CS25" i="24" s="1"/>
  <c r="AN40" i="23"/>
  <c r="CR30" i="24" s="1"/>
  <c r="AN33" i="23"/>
  <c r="CR23" i="24" s="1"/>
  <c r="AJ25" i="23"/>
  <c r="CN15" i="24" s="1"/>
  <c r="AN57" i="23"/>
  <c r="CR47" i="24" s="1"/>
  <c r="AQ31" i="23"/>
  <c r="CU21" i="24" s="1"/>
  <c r="AJ33" i="23"/>
  <c r="CN23" i="24" s="1"/>
  <c r="AN52" i="23"/>
  <c r="CR42" i="24" s="1"/>
  <c r="AK35" i="23"/>
  <c r="CO25" i="24" s="1"/>
  <c r="AL40" i="23"/>
  <c r="CP30" i="24" s="1"/>
  <c r="AP58" i="23"/>
  <c r="CT48" i="24" s="1"/>
  <c r="AJ61" i="23"/>
  <c r="CN51" i="24" s="1"/>
  <c r="AK60" i="23"/>
  <c r="CO50" i="24" s="1"/>
  <c r="AP36" i="23"/>
  <c r="CT26" i="24" s="1"/>
  <c r="AQ37" i="23"/>
  <c r="CU27" i="24" s="1"/>
  <c r="AO41" i="23"/>
  <c r="CS31" i="24" s="1"/>
  <c r="AL34" i="23"/>
  <c r="CP24" i="24" s="1"/>
  <c r="AP32" i="23"/>
  <c r="CT22" i="24" s="1"/>
  <c r="AN43" i="23"/>
  <c r="CR33" i="24" s="1"/>
  <c r="AP57" i="23"/>
  <c r="CT47" i="24" s="1"/>
  <c r="AM44" i="23"/>
  <c r="CQ34" i="24" s="1"/>
  <c r="AQ36" i="23"/>
  <c r="CU26" i="24" s="1"/>
  <c r="AJ24" i="23"/>
  <c r="CN14" i="24" s="1"/>
  <c r="AQ56" i="23"/>
  <c r="CU46" i="24" s="1"/>
  <c r="AM26" i="23"/>
  <c r="CQ16" i="24" s="1"/>
  <c r="AK36" i="23"/>
  <c r="CO26" i="24" s="1"/>
  <c r="AO32" i="23"/>
  <c r="CS22" i="24" s="1"/>
  <c r="AM28" i="23"/>
  <c r="CQ18" i="24" s="1"/>
  <c r="AQ53" i="23"/>
  <c r="CU43" i="24" s="1"/>
  <c r="AN50" i="23"/>
  <c r="CR40" i="24" s="1"/>
  <c r="AP25" i="23"/>
  <c r="CT15" i="24" s="1"/>
  <c r="AM53" i="23"/>
  <c r="CQ43" i="24" s="1"/>
  <c r="AO51" i="23"/>
  <c r="CS41" i="24" s="1"/>
  <c r="AM49" i="23"/>
  <c r="CQ39" i="24" s="1"/>
  <c r="AN44" i="23"/>
  <c r="CR34" i="24" s="1"/>
  <c r="AL56" i="23"/>
  <c r="CP46" i="24" s="1"/>
  <c r="AM35" i="23"/>
  <c r="CQ25" i="24" s="1"/>
  <c r="AJ54" i="23"/>
  <c r="CN44" i="24" s="1"/>
  <c r="AK27" i="23"/>
  <c r="CO17" i="24" s="1"/>
  <c r="AQ41" i="23"/>
  <c r="CU31" i="24" s="1"/>
  <c r="AL47" i="23"/>
  <c r="CP37" i="24" s="1"/>
  <c r="AL50" i="23"/>
  <c r="CP40" i="24" s="1"/>
  <c r="AM39" i="23"/>
  <c r="CQ29" i="24" s="1"/>
  <c r="AM37" i="23"/>
  <c r="CQ27" i="24" s="1"/>
  <c r="AN56" i="23"/>
  <c r="CR46" i="24" s="1"/>
  <c r="AQ35" i="23"/>
  <c r="CU25" i="24" s="1"/>
  <c r="AO27" i="23"/>
  <c r="CS17" i="24" s="1"/>
  <c r="AQ43" i="23"/>
  <c r="CU33" i="24" s="1"/>
  <c r="AL30" i="23"/>
  <c r="CP20" i="24" s="1"/>
  <c r="AN61" i="23"/>
  <c r="CR51" i="24" s="1"/>
  <c r="AL61" i="23"/>
  <c r="CP51" i="24" s="1"/>
  <c r="AP37" i="23"/>
  <c r="CT27" i="24" s="1"/>
  <c r="AK52" i="23"/>
  <c r="CO42" i="24" s="1"/>
  <c r="AK43" i="23"/>
  <c r="CO33" i="24" s="1"/>
  <c r="AO40" i="23"/>
  <c r="CS30" i="24" s="1"/>
  <c r="AM45" i="23"/>
  <c r="CQ35" i="24" s="1"/>
  <c r="AL37" i="23"/>
  <c r="CP27" i="24" s="1"/>
  <c r="AK40" i="23"/>
  <c r="CO30" i="24" s="1"/>
  <c r="AK39" i="23"/>
  <c r="CO29" i="24" s="1"/>
  <c r="AP59" i="23"/>
  <c r="CT49" i="24" s="1"/>
  <c r="AL57" i="23"/>
  <c r="CP47" i="24" s="1"/>
  <c r="AM41" i="23"/>
  <c r="CQ31" i="24" s="1"/>
  <c r="AL35" i="23"/>
  <c r="CP25" i="24" s="1"/>
  <c r="AJ36" i="23"/>
  <c r="CN26" i="24" s="1"/>
  <c r="AP48" i="23"/>
  <c r="CT38" i="24" s="1"/>
  <c r="AL39" i="23"/>
  <c r="CP29" i="24" s="1"/>
  <c r="AQ39" i="23"/>
  <c r="CU29" i="24" s="1"/>
  <c r="AP56" i="23"/>
  <c r="CT46" i="24" s="1"/>
  <c r="AN41" i="23"/>
  <c r="CR31" i="24" s="1"/>
  <c r="AP30" i="23"/>
  <c r="CT20" i="24" s="1"/>
  <c r="AN53" i="23"/>
  <c r="CR43" i="24" s="1"/>
  <c r="AU31" i="8"/>
  <c r="BS31" i="8" s="1"/>
  <c r="CM14" i="9" s="1"/>
  <c r="CE14" i="9" s="1"/>
  <c r="AX31" i="8"/>
  <c r="AO55" i="16"/>
  <c r="CS47" i="13" s="1"/>
  <c r="AO48" i="16"/>
  <c r="CS40" i="13" s="1"/>
  <c r="AO32" i="16"/>
  <c r="CS24" i="13" s="1"/>
  <c r="AO31" i="16"/>
  <c r="CS23" i="13" s="1"/>
  <c r="H22" i="16"/>
  <c r="AO22" i="16" s="1"/>
  <c r="CS14" i="13" s="1"/>
  <c r="H23" i="16"/>
  <c r="AO23" i="16" s="1"/>
  <c r="CS15" i="13" s="1"/>
  <c r="H24" i="16"/>
  <c r="AO24" i="16" s="1"/>
  <c r="CS16" i="13" s="1"/>
  <c r="H25" i="16"/>
  <c r="AO25" i="16" s="1"/>
  <c r="CS17" i="13" s="1"/>
  <c r="H26" i="16"/>
  <c r="AO26" i="16" s="1"/>
  <c r="CS18" i="13" s="1"/>
  <c r="H27" i="16"/>
  <c r="AO27" i="16" s="1"/>
  <c r="CS19" i="13" s="1"/>
  <c r="H28" i="16"/>
  <c r="AO28" i="16" s="1"/>
  <c r="CS20" i="13" s="1"/>
  <c r="H29" i="16"/>
  <c r="AO29" i="16" s="1"/>
  <c r="CS21" i="13" s="1"/>
  <c r="H30" i="16"/>
  <c r="AO30" i="16" s="1"/>
  <c r="CS22" i="13" s="1"/>
  <c r="H31" i="16"/>
  <c r="H32" i="16"/>
  <c r="H33" i="16"/>
  <c r="AO33" i="16" s="1"/>
  <c r="CS25" i="13" s="1"/>
  <c r="H34" i="16"/>
  <c r="AO34" i="16" s="1"/>
  <c r="CS26" i="13" s="1"/>
  <c r="H35" i="16"/>
  <c r="AO35" i="16" s="1"/>
  <c r="CS27" i="13" s="1"/>
  <c r="H36" i="16"/>
  <c r="AO36" i="16" s="1"/>
  <c r="CS28" i="13" s="1"/>
  <c r="H37" i="16"/>
  <c r="AO37" i="16" s="1"/>
  <c r="CS29" i="13" s="1"/>
  <c r="H38" i="16"/>
  <c r="AO38" i="16" s="1"/>
  <c r="CS30" i="13" s="1"/>
  <c r="H39" i="16"/>
  <c r="AO39" i="16" s="1"/>
  <c r="CS31" i="13" s="1"/>
  <c r="H40" i="16"/>
  <c r="AO40" i="16" s="1"/>
  <c r="CS32" i="13" s="1"/>
  <c r="H41" i="16"/>
  <c r="AO41" i="16" s="1"/>
  <c r="CS33" i="13" s="1"/>
  <c r="H42" i="16"/>
  <c r="AO42" i="16" s="1"/>
  <c r="CS34" i="13" s="1"/>
  <c r="H43" i="16"/>
  <c r="AO43" i="16" s="1"/>
  <c r="CS35" i="13" s="1"/>
  <c r="H44" i="16"/>
  <c r="AO44" i="16" s="1"/>
  <c r="CS36" i="13" s="1"/>
  <c r="H45" i="16"/>
  <c r="AO45" i="16" s="1"/>
  <c r="CS37" i="13" s="1"/>
  <c r="H46" i="16"/>
  <c r="AO46" i="16" s="1"/>
  <c r="CS38" i="13" s="1"/>
  <c r="H47" i="16"/>
  <c r="AO47" i="16" s="1"/>
  <c r="CS39" i="13" s="1"/>
  <c r="H48" i="16"/>
  <c r="H49" i="16"/>
  <c r="AO49" i="16" s="1"/>
  <c r="CS41" i="13" s="1"/>
  <c r="H50" i="16"/>
  <c r="AO50" i="16" s="1"/>
  <c r="CS42" i="13" s="1"/>
  <c r="H51" i="16"/>
  <c r="AO51" i="16" s="1"/>
  <c r="CS43" i="13" s="1"/>
  <c r="H52" i="16"/>
  <c r="AO52" i="16" s="1"/>
  <c r="CS44" i="13" s="1"/>
  <c r="H53" i="16"/>
  <c r="AO53" i="16" s="1"/>
  <c r="CS45" i="13" s="1"/>
  <c r="H54" i="16"/>
  <c r="AO54" i="16" s="1"/>
  <c r="CS46" i="13" s="1"/>
  <c r="H55" i="16"/>
  <c r="H56" i="16"/>
  <c r="AO56" i="16" s="1"/>
  <c r="CS48" i="13" s="1"/>
  <c r="H57" i="16"/>
  <c r="AO57" i="16" s="1"/>
  <c r="CS49" i="13" s="1"/>
  <c r="H58" i="16"/>
  <c r="AO58" i="16" s="1"/>
  <c r="CS50" i="13" s="1"/>
  <c r="H59" i="16"/>
  <c r="AO59" i="16" s="1"/>
  <c r="CS51" i="13" s="1"/>
  <c r="H60" i="16"/>
  <c r="AO60" i="16" s="1"/>
  <c r="CS52" i="13" s="1"/>
  <c r="H61" i="16"/>
  <c r="AO61" i="16" s="1"/>
  <c r="CS53" i="13" s="1"/>
  <c r="G22" i="16"/>
  <c r="AN22" i="16" s="1"/>
  <c r="CR14" i="13" s="1"/>
  <c r="G23" i="16"/>
  <c r="AN23" i="16" s="1"/>
  <c r="CR15" i="13" s="1"/>
  <c r="G24" i="16"/>
  <c r="AN24" i="16" s="1"/>
  <c r="CR16" i="13" s="1"/>
  <c r="G25" i="16"/>
  <c r="AN25" i="16" s="1"/>
  <c r="CR17" i="13" s="1"/>
  <c r="G26" i="16"/>
  <c r="AN26" i="16" s="1"/>
  <c r="CR18" i="13" s="1"/>
  <c r="G27" i="16"/>
  <c r="AN27" i="16" s="1"/>
  <c r="CR19" i="13" s="1"/>
  <c r="G28" i="16"/>
  <c r="AN28" i="16" s="1"/>
  <c r="CR20" i="13" s="1"/>
  <c r="G29" i="16"/>
  <c r="AN29" i="16" s="1"/>
  <c r="CR21" i="13" s="1"/>
  <c r="G30" i="16"/>
  <c r="AN30" i="16" s="1"/>
  <c r="CR22" i="13" s="1"/>
  <c r="G31" i="16"/>
  <c r="AN31" i="16" s="1"/>
  <c r="CR23" i="13" s="1"/>
  <c r="G32" i="16"/>
  <c r="AN32" i="16" s="1"/>
  <c r="CR24" i="13" s="1"/>
  <c r="G33" i="16"/>
  <c r="AN33" i="16" s="1"/>
  <c r="CR25" i="13" s="1"/>
  <c r="G34" i="16"/>
  <c r="AN34" i="16" s="1"/>
  <c r="CR26" i="13" s="1"/>
  <c r="G35" i="16"/>
  <c r="AN35" i="16" s="1"/>
  <c r="CR27" i="13" s="1"/>
  <c r="G36" i="16"/>
  <c r="AN36" i="16" s="1"/>
  <c r="CR28" i="13" s="1"/>
  <c r="G37" i="16"/>
  <c r="AN37" i="16" s="1"/>
  <c r="CR29" i="13" s="1"/>
  <c r="G38" i="16"/>
  <c r="AN38" i="16" s="1"/>
  <c r="CR30" i="13" s="1"/>
  <c r="G39" i="16"/>
  <c r="AN39" i="16" s="1"/>
  <c r="CR31" i="13" s="1"/>
  <c r="G40" i="16"/>
  <c r="AN40" i="16" s="1"/>
  <c r="CR32" i="13" s="1"/>
  <c r="G41" i="16"/>
  <c r="AN41" i="16" s="1"/>
  <c r="CR33" i="13" s="1"/>
  <c r="G42" i="16"/>
  <c r="AN42" i="16" s="1"/>
  <c r="CR34" i="13" s="1"/>
  <c r="G43" i="16"/>
  <c r="AN43" i="16" s="1"/>
  <c r="CR35" i="13" s="1"/>
  <c r="G44" i="16"/>
  <c r="AN44" i="16" s="1"/>
  <c r="CR36" i="13" s="1"/>
  <c r="G45" i="16"/>
  <c r="AN45" i="16" s="1"/>
  <c r="CR37" i="13" s="1"/>
  <c r="G46" i="16"/>
  <c r="AN46" i="16" s="1"/>
  <c r="CR38" i="13" s="1"/>
  <c r="G47" i="16"/>
  <c r="AN47" i="16" s="1"/>
  <c r="CR39" i="13" s="1"/>
  <c r="G48" i="16"/>
  <c r="AN48" i="16" s="1"/>
  <c r="CR40" i="13" s="1"/>
  <c r="G49" i="16"/>
  <c r="AN49" i="16" s="1"/>
  <c r="CR41" i="13" s="1"/>
  <c r="G50" i="16"/>
  <c r="AN50" i="16" s="1"/>
  <c r="CR42" i="13" s="1"/>
  <c r="G51" i="16"/>
  <c r="AN51" i="16" s="1"/>
  <c r="CR43" i="13" s="1"/>
  <c r="G52" i="16"/>
  <c r="AN52" i="16" s="1"/>
  <c r="CR44" i="13" s="1"/>
  <c r="G53" i="16"/>
  <c r="AN53" i="16" s="1"/>
  <c r="CR45" i="13" s="1"/>
  <c r="G54" i="16"/>
  <c r="AN54" i="16" s="1"/>
  <c r="CR46" i="13" s="1"/>
  <c r="G55" i="16"/>
  <c r="AN55" i="16" s="1"/>
  <c r="CR47" i="13" s="1"/>
  <c r="G56" i="16"/>
  <c r="AN56" i="16" s="1"/>
  <c r="CR48" i="13" s="1"/>
  <c r="G57" i="16"/>
  <c r="AN57" i="16" s="1"/>
  <c r="CR49" i="13" s="1"/>
  <c r="G58" i="16"/>
  <c r="AN58" i="16" s="1"/>
  <c r="CR50" i="13" s="1"/>
  <c r="G59" i="16"/>
  <c r="AN59" i="16" s="1"/>
  <c r="CR51" i="13" s="1"/>
  <c r="G60" i="16"/>
  <c r="AN60" i="16" s="1"/>
  <c r="CR52" i="13" s="1"/>
  <c r="G61" i="16"/>
  <c r="AN61" i="16" s="1"/>
  <c r="CR53" i="13" s="1"/>
  <c r="F54" i="16"/>
  <c r="AM54" i="16" s="1"/>
  <c r="CQ46" i="13" s="1"/>
  <c r="F58" i="16"/>
  <c r="AM58" i="16" s="1"/>
  <c r="CQ50" i="13" s="1"/>
  <c r="F60" i="16"/>
  <c r="AM60" i="16" s="1"/>
  <c r="CQ52" i="13" s="1"/>
  <c r="F22" i="16"/>
  <c r="AM22" i="16" s="1"/>
  <c r="CQ14" i="13" s="1"/>
  <c r="F23" i="16"/>
  <c r="AM23" i="16" s="1"/>
  <c r="CQ15" i="13" s="1"/>
  <c r="F24" i="16"/>
  <c r="AM24" i="16" s="1"/>
  <c r="CQ16" i="13" s="1"/>
  <c r="F25" i="16"/>
  <c r="AM25" i="16" s="1"/>
  <c r="CQ17" i="13" s="1"/>
  <c r="F26" i="16"/>
  <c r="AM26" i="16" s="1"/>
  <c r="CQ18" i="13" s="1"/>
  <c r="F27" i="16"/>
  <c r="AM27" i="16" s="1"/>
  <c r="CQ19" i="13" s="1"/>
  <c r="F28" i="16"/>
  <c r="AM28" i="16" s="1"/>
  <c r="CQ20" i="13" s="1"/>
  <c r="F29" i="16"/>
  <c r="AM29" i="16" s="1"/>
  <c r="CQ21" i="13" s="1"/>
  <c r="F30" i="16"/>
  <c r="AM30" i="16" s="1"/>
  <c r="CQ22" i="13" s="1"/>
  <c r="F31" i="16"/>
  <c r="AM31" i="16" s="1"/>
  <c r="CQ23" i="13" s="1"/>
  <c r="F32" i="16"/>
  <c r="AM32" i="16" s="1"/>
  <c r="CQ24" i="13" s="1"/>
  <c r="F33" i="16"/>
  <c r="AM33" i="16" s="1"/>
  <c r="CQ25" i="13" s="1"/>
  <c r="F34" i="16"/>
  <c r="AM34" i="16" s="1"/>
  <c r="CQ26" i="13" s="1"/>
  <c r="F35" i="16"/>
  <c r="AM35" i="16" s="1"/>
  <c r="CQ27" i="13" s="1"/>
  <c r="F36" i="16"/>
  <c r="AM36" i="16" s="1"/>
  <c r="CQ28" i="13" s="1"/>
  <c r="F37" i="16"/>
  <c r="AM37" i="16" s="1"/>
  <c r="CQ29" i="13" s="1"/>
  <c r="F38" i="16"/>
  <c r="AM38" i="16" s="1"/>
  <c r="CQ30" i="13" s="1"/>
  <c r="F39" i="16"/>
  <c r="AM39" i="16" s="1"/>
  <c r="CQ31" i="13" s="1"/>
  <c r="F40" i="16"/>
  <c r="AM40" i="16" s="1"/>
  <c r="CQ32" i="13" s="1"/>
  <c r="F41" i="16"/>
  <c r="AM41" i="16" s="1"/>
  <c r="CQ33" i="13" s="1"/>
  <c r="F42" i="16"/>
  <c r="AM42" i="16" s="1"/>
  <c r="CQ34" i="13" s="1"/>
  <c r="F43" i="16"/>
  <c r="AM43" i="16" s="1"/>
  <c r="CQ35" i="13" s="1"/>
  <c r="F44" i="16"/>
  <c r="AM44" i="16" s="1"/>
  <c r="CQ36" i="13" s="1"/>
  <c r="F45" i="16"/>
  <c r="AM45" i="16" s="1"/>
  <c r="CQ37" i="13" s="1"/>
  <c r="F46" i="16"/>
  <c r="AM46" i="16" s="1"/>
  <c r="CQ38" i="13" s="1"/>
  <c r="F47" i="16"/>
  <c r="AM47" i="16" s="1"/>
  <c r="CQ39" i="13" s="1"/>
  <c r="F48" i="16"/>
  <c r="AM48" i="16" s="1"/>
  <c r="CQ40" i="13" s="1"/>
  <c r="F49" i="16"/>
  <c r="AM49" i="16" s="1"/>
  <c r="CQ41" i="13" s="1"/>
  <c r="F50" i="16"/>
  <c r="AM50" i="16" s="1"/>
  <c r="CQ42" i="13" s="1"/>
  <c r="F51" i="16"/>
  <c r="AM51" i="16" s="1"/>
  <c r="CQ43" i="13" s="1"/>
  <c r="F52" i="16"/>
  <c r="AM52" i="16" s="1"/>
  <c r="CQ44" i="13" s="1"/>
  <c r="F53" i="16"/>
  <c r="AM53" i="16" s="1"/>
  <c r="CQ45" i="13" s="1"/>
  <c r="F55" i="16"/>
  <c r="AM55" i="16" s="1"/>
  <c r="CQ47" i="13" s="1"/>
  <c r="F56" i="16"/>
  <c r="AM56" i="16" s="1"/>
  <c r="CQ48" i="13" s="1"/>
  <c r="F57" i="16"/>
  <c r="AM57" i="16" s="1"/>
  <c r="CQ49" i="13" s="1"/>
  <c r="F59" i="16"/>
  <c r="AM59" i="16" s="1"/>
  <c r="CQ51" i="13" s="1"/>
  <c r="F61" i="16"/>
  <c r="AM61" i="16" s="1"/>
  <c r="CQ53" i="13" s="1"/>
  <c r="E22" i="16"/>
  <c r="AL22" i="16" s="1"/>
  <c r="CP14" i="13" s="1"/>
  <c r="E23" i="16"/>
  <c r="AL23" i="16" s="1"/>
  <c r="CP15" i="13" s="1"/>
  <c r="E24" i="16"/>
  <c r="AL24" i="16" s="1"/>
  <c r="CP16" i="13" s="1"/>
  <c r="E25" i="16"/>
  <c r="AL25" i="16" s="1"/>
  <c r="CP17" i="13" s="1"/>
  <c r="E26" i="16"/>
  <c r="AL26" i="16" s="1"/>
  <c r="CP18" i="13" s="1"/>
  <c r="E27" i="16"/>
  <c r="AL27" i="16" s="1"/>
  <c r="CP19" i="13" s="1"/>
  <c r="E28" i="16"/>
  <c r="AL28" i="16" s="1"/>
  <c r="CP20" i="13" s="1"/>
  <c r="E29" i="16"/>
  <c r="AL29" i="16" s="1"/>
  <c r="CP21" i="13" s="1"/>
  <c r="E30" i="16"/>
  <c r="AL30" i="16" s="1"/>
  <c r="CP22" i="13" s="1"/>
  <c r="E31" i="16"/>
  <c r="AL31" i="16" s="1"/>
  <c r="CP23" i="13" s="1"/>
  <c r="E32" i="16"/>
  <c r="AL32" i="16" s="1"/>
  <c r="CP24" i="13" s="1"/>
  <c r="E33" i="16"/>
  <c r="AL33" i="16" s="1"/>
  <c r="CP25" i="13" s="1"/>
  <c r="E34" i="16"/>
  <c r="AL34" i="16" s="1"/>
  <c r="CP26" i="13" s="1"/>
  <c r="E35" i="16"/>
  <c r="AL35" i="16" s="1"/>
  <c r="CP27" i="13" s="1"/>
  <c r="E36" i="16"/>
  <c r="AL36" i="16" s="1"/>
  <c r="CP28" i="13" s="1"/>
  <c r="E37" i="16"/>
  <c r="AL37" i="16" s="1"/>
  <c r="CP29" i="13" s="1"/>
  <c r="E38" i="16"/>
  <c r="AL38" i="16" s="1"/>
  <c r="CP30" i="13" s="1"/>
  <c r="E39" i="16"/>
  <c r="AL39" i="16" s="1"/>
  <c r="CP31" i="13" s="1"/>
  <c r="E40" i="16"/>
  <c r="AL40" i="16" s="1"/>
  <c r="CP32" i="13" s="1"/>
  <c r="E41" i="16"/>
  <c r="AL41" i="16" s="1"/>
  <c r="CP33" i="13" s="1"/>
  <c r="E42" i="16"/>
  <c r="AL42" i="16" s="1"/>
  <c r="CP34" i="13" s="1"/>
  <c r="E43" i="16"/>
  <c r="AL43" i="16" s="1"/>
  <c r="CP35" i="13" s="1"/>
  <c r="E44" i="16"/>
  <c r="AL44" i="16" s="1"/>
  <c r="CP36" i="13" s="1"/>
  <c r="E45" i="16"/>
  <c r="AL45" i="16" s="1"/>
  <c r="CP37" i="13" s="1"/>
  <c r="E46" i="16"/>
  <c r="AL46" i="16" s="1"/>
  <c r="CP38" i="13" s="1"/>
  <c r="E47" i="16"/>
  <c r="AL47" i="16" s="1"/>
  <c r="CP39" i="13" s="1"/>
  <c r="E48" i="16"/>
  <c r="AL48" i="16" s="1"/>
  <c r="CP40" i="13" s="1"/>
  <c r="E49" i="16"/>
  <c r="AL49" i="16" s="1"/>
  <c r="CP41" i="13" s="1"/>
  <c r="E50" i="16"/>
  <c r="AL50" i="16" s="1"/>
  <c r="CP42" i="13" s="1"/>
  <c r="E51" i="16"/>
  <c r="AL51" i="16" s="1"/>
  <c r="CP43" i="13" s="1"/>
  <c r="E52" i="16"/>
  <c r="AL52" i="16" s="1"/>
  <c r="CP44" i="13" s="1"/>
  <c r="E53" i="16"/>
  <c r="AL53" i="16" s="1"/>
  <c r="CP45" i="13" s="1"/>
  <c r="E54" i="16"/>
  <c r="AL54" i="16" s="1"/>
  <c r="CP46" i="13" s="1"/>
  <c r="E55" i="16"/>
  <c r="AL55" i="16" s="1"/>
  <c r="CP47" i="13" s="1"/>
  <c r="E56" i="16"/>
  <c r="AL56" i="16" s="1"/>
  <c r="CP48" i="13" s="1"/>
  <c r="E57" i="16"/>
  <c r="AL57" i="16" s="1"/>
  <c r="CP49" i="13" s="1"/>
  <c r="E58" i="16"/>
  <c r="AL58" i="16" s="1"/>
  <c r="CP50" i="13" s="1"/>
  <c r="E59" i="16"/>
  <c r="AL59" i="16" s="1"/>
  <c r="CP51" i="13" s="1"/>
  <c r="E60" i="16"/>
  <c r="AL60" i="16" s="1"/>
  <c r="CP52" i="13" s="1"/>
  <c r="E61" i="16"/>
  <c r="AL61" i="16" s="1"/>
  <c r="CP53" i="13" s="1"/>
  <c r="D22" i="16"/>
  <c r="AK22" i="16" s="1"/>
  <c r="CO14" i="13" s="1"/>
  <c r="D44" i="16"/>
  <c r="AK44" i="16" s="1"/>
  <c r="CO36" i="13" s="1"/>
  <c r="D60" i="16"/>
  <c r="AK60" i="16" s="1"/>
  <c r="CO52" i="13" s="1"/>
  <c r="D46" i="16"/>
  <c r="AK46" i="16" s="1"/>
  <c r="CO38" i="13" s="1"/>
  <c r="D59" i="16"/>
  <c r="AK59" i="16" s="1"/>
  <c r="CO51" i="13" s="1"/>
  <c r="D27" i="16"/>
  <c r="AK27" i="16" s="1"/>
  <c r="CO19" i="13" s="1"/>
  <c r="D43" i="16"/>
  <c r="AK43" i="16" s="1"/>
  <c r="CO35" i="13" s="1"/>
  <c r="D49" i="16"/>
  <c r="AK49" i="16" s="1"/>
  <c r="CO41" i="13" s="1"/>
  <c r="D53" i="16"/>
  <c r="AK53" i="16" s="1"/>
  <c r="CO45" i="13" s="1"/>
  <c r="D56" i="16"/>
  <c r="AK56" i="16" s="1"/>
  <c r="CO48" i="13" s="1"/>
  <c r="D61" i="16"/>
  <c r="AK61" i="16" s="1"/>
  <c r="CO53" i="13" s="1"/>
  <c r="D24" i="16"/>
  <c r="AK24" i="16" s="1"/>
  <c r="CO16" i="13" s="1"/>
  <c r="D25" i="16"/>
  <c r="AK25" i="16" s="1"/>
  <c r="CO17" i="13" s="1"/>
  <c r="D29" i="16"/>
  <c r="AK29" i="16" s="1"/>
  <c r="CO21" i="13" s="1"/>
  <c r="D32" i="16"/>
  <c r="AK32" i="16" s="1"/>
  <c r="CO24" i="13" s="1"/>
  <c r="D36" i="16"/>
  <c r="AK36" i="16" s="1"/>
  <c r="CO28" i="13" s="1"/>
  <c r="D39" i="16"/>
  <c r="AK39" i="16" s="1"/>
  <c r="CO31" i="13" s="1"/>
  <c r="D42" i="16"/>
  <c r="AK42" i="16" s="1"/>
  <c r="CO34" i="13" s="1"/>
  <c r="D48" i="16"/>
  <c r="AK48" i="16" s="1"/>
  <c r="CO40" i="13" s="1"/>
  <c r="D52" i="16"/>
  <c r="AK52" i="16" s="1"/>
  <c r="CO44" i="13" s="1"/>
  <c r="D55" i="16"/>
  <c r="AK55" i="16" s="1"/>
  <c r="CO47" i="13" s="1"/>
  <c r="D26" i="16"/>
  <c r="AK26" i="16" s="1"/>
  <c r="CO18" i="13" s="1"/>
  <c r="D30" i="16"/>
  <c r="AK30" i="16" s="1"/>
  <c r="CO22" i="13" s="1"/>
  <c r="D33" i="16"/>
  <c r="AK33" i="16" s="1"/>
  <c r="CO25" i="13" s="1"/>
  <c r="D35" i="16"/>
  <c r="AK35" i="16" s="1"/>
  <c r="CO27" i="13" s="1"/>
  <c r="D38" i="16"/>
  <c r="AK38" i="16" s="1"/>
  <c r="CO30" i="13" s="1"/>
  <c r="D41" i="16"/>
  <c r="AK41" i="16" s="1"/>
  <c r="CO33" i="13" s="1"/>
  <c r="D47" i="16"/>
  <c r="AK47" i="16" s="1"/>
  <c r="CO39" i="13" s="1"/>
  <c r="D51" i="16"/>
  <c r="AK51" i="16" s="1"/>
  <c r="CO43" i="13" s="1"/>
  <c r="D57" i="16"/>
  <c r="AK57" i="16" s="1"/>
  <c r="CO49" i="13" s="1"/>
  <c r="D23" i="16"/>
  <c r="AK23" i="16" s="1"/>
  <c r="CO15" i="13" s="1"/>
  <c r="D28" i="16"/>
  <c r="AK28" i="16" s="1"/>
  <c r="CO20" i="13" s="1"/>
  <c r="D31" i="16"/>
  <c r="AK31" i="16" s="1"/>
  <c r="CO23" i="13" s="1"/>
  <c r="D34" i="16"/>
  <c r="AK34" i="16" s="1"/>
  <c r="CO26" i="13" s="1"/>
  <c r="D37" i="16"/>
  <c r="AK37" i="16" s="1"/>
  <c r="CO29" i="13" s="1"/>
  <c r="D40" i="16"/>
  <c r="AK40" i="16" s="1"/>
  <c r="CO32" i="13" s="1"/>
  <c r="D45" i="16"/>
  <c r="AK45" i="16" s="1"/>
  <c r="CO37" i="13" s="1"/>
  <c r="D50" i="16"/>
  <c r="AK50" i="16" s="1"/>
  <c r="CO42" i="13" s="1"/>
  <c r="D54" i="16"/>
  <c r="AK54" i="16" s="1"/>
  <c r="CO46" i="13" s="1"/>
  <c r="D58" i="16"/>
  <c r="AK58" i="16" s="1"/>
  <c r="CO50" i="13" s="1"/>
  <c r="C22" i="16"/>
  <c r="AJ22" i="16" s="1"/>
  <c r="CN14" i="13" s="1"/>
  <c r="C23" i="16"/>
  <c r="AJ23" i="16" s="1"/>
  <c r="CN15" i="13" s="1"/>
  <c r="C24" i="16"/>
  <c r="AJ24" i="16" s="1"/>
  <c r="CN16" i="13" s="1"/>
  <c r="C25" i="16"/>
  <c r="AJ25" i="16" s="1"/>
  <c r="CN17" i="13" s="1"/>
  <c r="C26" i="16"/>
  <c r="AJ26" i="16" s="1"/>
  <c r="CN18" i="13" s="1"/>
  <c r="C27" i="16"/>
  <c r="AJ27" i="16" s="1"/>
  <c r="CN19" i="13" s="1"/>
  <c r="C28" i="16"/>
  <c r="AJ28" i="16" s="1"/>
  <c r="CN20" i="13" s="1"/>
  <c r="C29" i="16"/>
  <c r="AJ29" i="16" s="1"/>
  <c r="CN21" i="13" s="1"/>
  <c r="C30" i="16"/>
  <c r="AJ30" i="16" s="1"/>
  <c r="CN22" i="13" s="1"/>
  <c r="C31" i="16"/>
  <c r="AJ31" i="16" s="1"/>
  <c r="CN23" i="13" s="1"/>
  <c r="C32" i="16"/>
  <c r="AJ32" i="16" s="1"/>
  <c r="CN24" i="13" s="1"/>
  <c r="C33" i="16"/>
  <c r="AJ33" i="16" s="1"/>
  <c r="CN25" i="13" s="1"/>
  <c r="C34" i="16"/>
  <c r="AJ34" i="16" s="1"/>
  <c r="CN26" i="13" s="1"/>
  <c r="C35" i="16"/>
  <c r="AJ35" i="16" s="1"/>
  <c r="CN27" i="13" s="1"/>
  <c r="C36" i="16"/>
  <c r="AJ36" i="16" s="1"/>
  <c r="CN28" i="13" s="1"/>
  <c r="C37" i="16"/>
  <c r="AJ37" i="16" s="1"/>
  <c r="CN29" i="13" s="1"/>
  <c r="C38" i="16"/>
  <c r="AJ38" i="16" s="1"/>
  <c r="CN30" i="13" s="1"/>
  <c r="C39" i="16"/>
  <c r="AJ39" i="16" s="1"/>
  <c r="CN31" i="13" s="1"/>
  <c r="C40" i="16"/>
  <c r="AJ40" i="16" s="1"/>
  <c r="CN32" i="13" s="1"/>
  <c r="C41" i="16"/>
  <c r="AJ41" i="16" s="1"/>
  <c r="CN33" i="13" s="1"/>
  <c r="C42" i="16"/>
  <c r="AJ42" i="16" s="1"/>
  <c r="CN34" i="13" s="1"/>
  <c r="C43" i="16"/>
  <c r="AJ43" i="16" s="1"/>
  <c r="CN35" i="13" s="1"/>
  <c r="C44" i="16"/>
  <c r="AJ44" i="16" s="1"/>
  <c r="CN36" i="13" s="1"/>
  <c r="C45" i="16"/>
  <c r="AJ45" i="16" s="1"/>
  <c r="CN37" i="13" s="1"/>
  <c r="C46" i="16"/>
  <c r="AJ46" i="16" s="1"/>
  <c r="CN38" i="13" s="1"/>
  <c r="C47" i="16"/>
  <c r="AJ47" i="16" s="1"/>
  <c r="CN39" i="13" s="1"/>
  <c r="C48" i="16"/>
  <c r="AJ48" i="16" s="1"/>
  <c r="CN40" i="13" s="1"/>
  <c r="C49" i="16"/>
  <c r="AJ49" i="16" s="1"/>
  <c r="CN41" i="13" s="1"/>
  <c r="C50" i="16"/>
  <c r="AJ50" i="16" s="1"/>
  <c r="CN42" i="13" s="1"/>
  <c r="C51" i="16"/>
  <c r="AJ51" i="16" s="1"/>
  <c r="CN43" i="13" s="1"/>
  <c r="C52" i="16"/>
  <c r="AJ52" i="16" s="1"/>
  <c r="CN44" i="13" s="1"/>
  <c r="C53" i="16"/>
  <c r="AJ53" i="16" s="1"/>
  <c r="CN45" i="13" s="1"/>
  <c r="C54" i="16"/>
  <c r="AJ54" i="16" s="1"/>
  <c r="CN46" i="13" s="1"/>
  <c r="C55" i="16"/>
  <c r="AJ55" i="16" s="1"/>
  <c r="CN47" i="13" s="1"/>
  <c r="C56" i="16"/>
  <c r="AJ56" i="16" s="1"/>
  <c r="CN48" i="13" s="1"/>
  <c r="C57" i="16"/>
  <c r="AJ57" i="16" s="1"/>
  <c r="CN49" i="13" s="1"/>
  <c r="C58" i="16"/>
  <c r="AJ58" i="16" s="1"/>
  <c r="CN50" i="13" s="1"/>
  <c r="C59" i="16"/>
  <c r="AJ59" i="16" s="1"/>
  <c r="CN51" i="13" s="1"/>
  <c r="C60" i="16"/>
  <c r="AJ60" i="16" s="1"/>
  <c r="CN52" i="13" s="1"/>
  <c r="C61" i="16"/>
  <c r="AJ61" i="16" s="1"/>
  <c r="CN53" i="13" s="1"/>
  <c r="J49" i="16"/>
  <c r="AQ49" i="16" s="1"/>
  <c r="CU41" i="13" s="1"/>
  <c r="J57" i="16"/>
  <c r="AQ57" i="16" s="1"/>
  <c r="CU49" i="13" s="1"/>
  <c r="J54" i="16"/>
  <c r="AQ54" i="16" s="1"/>
  <c r="CU46" i="13" s="1"/>
  <c r="J60" i="16"/>
  <c r="AQ60" i="16" s="1"/>
  <c r="CU52" i="13" s="1"/>
  <c r="J22" i="16"/>
  <c r="AQ22" i="16" s="1"/>
  <c r="CU14" i="13" s="1"/>
  <c r="J23" i="16"/>
  <c r="AQ23" i="16" s="1"/>
  <c r="CU15" i="13" s="1"/>
  <c r="J24" i="16"/>
  <c r="AQ24" i="16" s="1"/>
  <c r="CU16" i="13" s="1"/>
  <c r="J25" i="16"/>
  <c r="AQ25" i="16" s="1"/>
  <c r="CU17" i="13" s="1"/>
  <c r="J26" i="16"/>
  <c r="AQ26" i="16" s="1"/>
  <c r="CU18" i="13" s="1"/>
  <c r="J27" i="16"/>
  <c r="AQ27" i="16" s="1"/>
  <c r="CU19" i="13" s="1"/>
  <c r="J28" i="16"/>
  <c r="AQ28" i="16" s="1"/>
  <c r="CU20" i="13" s="1"/>
  <c r="J29" i="16"/>
  <c r="AQ29" i="16" s="1"/>
  <c r="CU21" i="13" s="1"/>
  <c r="J30" i="16"/>
  <c r="AQ30" i="16" s="1"/>
  <c r="CU22" i="13" s="1"/>
  <c r="J31" i="16"/>
  <c r="AQ31" i="16" s="1"/>
  <c r="CU23" i="13" s="1"/>
  <c r="J32" i="16"/>
  <c r="AQ32" i="16" s="1"/>
  <c r="CU24" i="13" s="1"/>
  <c r="J33" i="16"/>
  <c r="AQ33" i="16" s="1"/>
  <c r="CU25" i="13" s="1"/>
  <c r="J34" i="16"/>
  <c r="AQ34" i="16" s="1"/>
  <c r="CU26" i="13" s="1"/>
  <c r="J35" i="16"/>
  <c r="AQ35" i="16" s="1"/>
  <c r="CU27" i="13" s="1"/>
  <c r="J36" i="16"/>
  <c r="AQ36" i="16" s="1"/>
  <c r="CU28" i="13" s="1"/>
  <c r="J37" i="16"/>
  <c r="AQ37" i="16" s="1"/>
  <c r="CU29" i="13" s="1"/>
  <c r="J38" i="16"/>
  <c r="AQ38" i="16" s="1"/>
  <c r="CU30" i="13" s="1"/>
  <c r="J39" i="16"/>
  <c r="AQ39" i="16" s="1"/>
  <c r="CU31" i="13" s="1"/>
  <c r="J40" i="16"/>
  <c r="AQ40" i="16" s="1"/>
  <c r="CU32" i="13" s="1"/>
  <c r="J41" i="16"/>
  <c r="AQ41" i="16" s="1"/>
  <c r="CU33" i="13" s="1"/>
  <c r="J42" i="16"/>
  <c r="AQ42" i="16" s="1"/>
  <c r="CU34" i="13" s="1"/>
  <c r="J43" i="16"/>
  <c r="AQ43" i="16" s="1"/>
  <c r="CU35" i="13" s="1"/>
  <c r="J44" i="16"/>
  <c r="AQ44" i="16" s="1"/>
  <c r="CU36" i="13" s="1"/>
  <c r="J45" i="16"/>
  <c r="AQ45" i="16" s="1"/>
  <c r="CU37" i="13" s="1"/>
  <c r="J46" i="16"/>
  <c r="AQ46" i="16" s="1"/>
  <c r="CU38" i="13" s="1"/>
  <c r="J47" i="16"/>
  <c r="AQ47" i="16" s="1"/>
  <c r="CU39" i="13" s="1"/>
  <c r="J48" i="16"/>
  <c r="AQ48" i="16" s="1"/>
  <c r="CU40" i="13" s="1"/>
  <c r="J50" i="16"/>
  <c r="AQ50" i="16" s="1"/>
  <c r="CU42" i="13" s="1"/>
  <c r="J51" i="16"/>
  <c r="AQ51" i="16" s="1"/>
  <c r="CU43" i="13" s="1"/>
  <c r="J52" i="16"/>
  <c r="AQ52" i="16" s="1"/>
  <c r="CU44" i="13" s="1"/>
  <c r="J53" i="16"/>
  <c r="AQ53" i="16" s="1"/>
  <c r="CU45" i="13" s="1"/>
  <c r="J55" i="16"/>
  <c r="AQ55" i="16" s="1"/>
  <c r="CU47" i="13" s="1"/>
  <c r="J56" i="16"/>
  <c r="AQ56" i="16" s="1"/>
  <c r="CU48" i="13" s="1"/>
  <c r="J58" i="16"/>
  <c r="AQ58" i="16" s="1"/>
  <c r="CU50" i="13" s="1"/>
  <c r="J59" i="16"/>
  <c r="AQ59" i="16" s="1"/>
  <c r="CU51" i="13" s="1"/>
  <c r="J61" i="16"/>
  <c r="AQ61" i="16" s="1"/>
  <c r="CU53" i="13" s="1"/>
  <c r="I22" i="16"/>
  <c r="AP22" i="16" s="1"/>
  <c r="CT14" i="13" s="1"/>
  <c r="I23" i="16"/>
  <c r="AP23" i="16" s="1"/>
  <c r="CT15" i="13" s="1"/>
  <c r="I24" i="16"/>
  <c r="AP24" i="16" s="1"/>
  <c r="CT16" i="13" s="1"/>
  <c r="I25" i="16"/>
  <c r="AP25" i="16" s="1"/>
  <c r="CT17" i="13" s="1"/>
  <c r="I26" i="16"/>
  <c r="AP26" i="16" s="1"/>
  <c r="CT18" i="13" s="1"/>
  <c r="I27" i="16"/>
  <c r="AP27" i="16" s="1"/>
  <c r="CT19" i="13" s="1"/>
  <c r="I28" i="16"/>
  <c r="AP28" i="16" s="1"/>
  <c r="CT20" i="13" s="1"/>
  <c r="I29" i="16"/>
  <c r="AP29" i="16" s="1"/>
  <c r="CT21" i="13" s="1"/>
  <c r="I30" i="16"/>
  <c r="AP30" i="16" s="1"/>
  <c r="CT22" i="13" s="1"/>
  <c r="I31" i="16"/>
  <c r="AP31" i="16" s="1"/>
  <c r="CT23" i="13" s="1"/>
  <c r="I32" i="16"/>
  <c r="AP32" i="16" s="1"/>
  <c r="CT24" i="13" s="1"/>
  <c r="I33" i="16"/>
  <c r="AP33" i="16" s="1"/>
  <c r="CT25" i="13" s="1"/>
  <c r="I34" i="16"/>
  <c r="AP34" i="16" s="1"/>
  <c r="CT26" i="13" s="1"/>
  <c r="I35" i="16"/>
  <c r="AP35" i="16" s="1"/>
  <c r="CT27" i="13" s="1"/>
  <c r="I36" i="16"/>
  <c r="AP36" i="16" s="1"/>
  <c r="CT28" i="13" s="1"/>
  <c r="I37" i="16"/>
  <c r="AP37" i="16" s="1"/>
  <c r="CT29" i="13" s="1"/>
  <c r="I38" i="16"/>
  <c r="AP38" i="16" s="1"/>
  <c r="CT30" i="13" s="1"/>
  <c r="I39" i="16"/>
  <c r="AP39" i="16" s="1"/>
  <c r="CT31" i="13" s="1"/>
  <c r="I40" i="16"/>
  <c r="AP40" i="16" s="1"/>
  <c r="CT32" i="13" s="1"/>
  <c r="I41" i="16"/>
  <c r="AP41" i="16" s="1"/>
  <c r="CT33" i="13" s="1"/>
  <c r="I42" i="16"/>
  <c r="AP42" i="16" s="1"/>
  <c r="CT34" i="13" s="1"/>
  <c r="I43" i="16"/>
  <c r="AP43" i="16" s="1"/>
  <c r="CT35" i="13" s="1"/>
  <c r="I44" i="16"/>
  <c r="AP44" i="16" s="1"/>
  <c r="CT36" i="13" s="1"/>
  <c r="I45" i="16"/>
  <c r="AP45" i="16" s="1"/>
  <c r="CT37" i="13" s="1"/>
  <c r="I46" i="16"/>
  <c r="AP46" i="16" s="1"/>
  <c r="CT38" i="13" s="1"/>
  <c r="I47" i="16"/>
  <c r="AP47" i="16" s="1"/>
  <c r="CT39" i="13" s="1"/>
  <c r="I48" i="16"/>
  <c r="AP48" i="16" s="1"/>
  <c r="CT40" i="13" s="1"/>
  <c r="I49" i="16"/>
  <c r="AP49" i="16" s="1"/>
  <c r="CT41" i="13" s="1"/>
  <c r="I50" i="16"/>
  <c r="AP50" i="16" s="1"/>
  <c r="CT42" i="13" s="1"/>
  <c r="I51" i="16"/>
  <c r="AP51" i="16" s="1"/>
  <c r="CT43" i="13" s="1"/>
  <c r="I52" i="16"/>
  <c r="AP52" i="16" s="1"/>
  <c r="CT44" i="13" s="1"/>
  <c r="I53" i="16"/>
  <c r="AP53" i="16" s="1"/>
  <c r="CT45" i="13" s="1"/>
  <c r="I54" i="16"/>
  <c r="AP54" i="16" s="1"/>
  <c r="CT46" i="13" s="1"/>
  <c r="I55" i="16"/>
  <c r="AP55" i="16" s="1"/>
  <c r="CT47" i="13" s="1"/>
  <c r="I56" i="16"/>
  <c r="AP56" i="16" s="1"/>
  <c r="CT48" i="13" s="1"/>
  <c r="I57" i="16"/>
  <c r="AP57" i="16" s="1"/>
  <c r="CT49" i="13" s="1"/>
  <c r="I58" i="16"/>
  <c r="AP58" i="16" s="1"/>
  <c r="CT50" i="13" s="1"/>
  <c r="I59" i="16"/>
  <c r="AP59" i="16" s="1"/>
  <c r="CT51" i="13" s="1"/>
  <c r="I60" i="16"/>
  <c r="AP60" i="16" s="1"/>
  <c r="CT52" i="13" s="1"/>
  <c r="I61" i="16"/>
  <c r="AP61" i="16" s="1"/>
  <c r="CT53" i="13" s="1"/>
  <c r="D23" i="1"/>
  <c r="AK23" i="1" s="1"/>
  <c r="CG14" i="3" s="1"/>
  <c r="BY14" i="3" s="1"/>
  <c r="D24" i="1"/>
  <c r="AK24" i="1" s="1"/>
  <c r="CG15" i="3" s="1"/>
  <c r="BY15" i="3" s="1"/>
  <c r="D25" i="1"/>
  <c r="AK25" i="1" s="1"/>
  <c r="CG16" i="3" s="1"/>
  <c r="BY16" i="3" s="1"/>
  <c r="D26" i="1"/>
  <c r="AK26" i="1" s="1"/>
  <c r="CG17" i="3" s="1"/>
  <c r="BY17" i="3" s="1"/>
  <c r="D27" i="1"/>
  <c r="AK27" i="1" s="1"/>
  <c r="CG18" i="3" s="1"/>
  <c r="BY18" i="3" s="1"/>
  <c r="D28" i="1"/>
  <c r="AK28" i="1" s="1"/>
  <c r="CG19" i="3" s="1"/>
  <c r="BY19" i="3" s="1"/>
  <c r="D29" i="1"/>
  <c r="AK29" i="1" s="1"/>
  <c r="CG20" i="3" s="1"/>
  <c r="BY20" i="3" s="1"/>
  <c r="D30" i="1"/>
  <c r="AK30" i="1" s="1"/>
  <c r="CG21" i="3" s="1"/>
  <c r="BY21" i="3" s="1"/>
  <c r="D31" i="1"/>
  <c r="AK31" i="1" s="1"/>
  <c r="CG22" i="3" s="1"/>
  <c r="BY22" i="3" s="1"/>
  <c r="D32" i="1"/>
  <c r="AK32" i="1" s="1"/>
  <c r="CG23" i="3" s="1"/>
  <c r="BY23" i="3" s="1"/>
  <c r="D33" i="1"/>
  <c r="AK33" i="1" s="1"/>
  <c r="CG24" i="3" s="1"/>
  <c r="BY24" i="3" s="1"/>
  <c r="D34" i="1"/>
  <c r="AK34" i="1" s="1"/>
  <c r="CG25" i="3" s="1"/>
  <c r="BY25" i="3" s="1"/>
  <c r="D35" i="1"/>
  <c r="AK35" i="1" s="1"/>
  <c r="CG26" i="3" s="1"/>
  <c r="BY26" i="3" s="1"/>
  <c r="D36" i="1"/>
  <c r="AK36" i="1" s="1"/>
  <c r="CG27" i="3" s="1"/>
  <c r="BY27" i="3" s="1"/>
  <c r="D37" i="1"/>
  <c r="AK37" i="1" s="1"/>
  <c r="CG28" i="3" s="1"/>
  <c r="BY28" i="3" s="1"/>
  <c r="D38" i="1"/>
  <c r="AK38" i="1" s="1"/>
  <c r="CG29" i="3" s="1"/>
  <c r="BY29" i="3" s="1"/>
  <c r="D39" i="1"/>
  <c r="AK39" i="1" s="1"/>
  <c r="CG30" i="3" s="1"/>
  <c r="BY30" i="3" s="1"/>
  <c r="D40" i="1"/>
  <c r="AK40" i="1" s="1"/>
  <c r="CG31" i="3" s="1"/>
  <c r="BY31" i="3" s="1"/>
  <c r="D41" i="1"/>
  <c r="AK41" i="1" s="1"/>
  <c r="CG32" i="3" s="1"/>
  <c r="BY32" i="3" s="1"/>
  <c r="D42" i="1"/>
  <c r="AK42" i="1" s="1"/>
  <c r="CG33" i="3" s="1"/>
  <c r="BY33" i="3" s="1"/>
  <c r="D43" i="1"/>
  <c r="AK43" i="1" s="1"/>
  <c r="CG34" i="3" s="1"/>
  <c r="BY34" i="3" s="1"/>
  <c r="D44" i="1"/>
  <c r="AK44" i="1" s="1"/>
  <c r="CG35" i="3" s="1"/>
  <c r="BY35" i="3" s="1"/>
  <c r="D45" i="1"/>
  <c r="AK45" i="1" s="1"/>
  <c r="CG36" i="3" s="1"/>
  <c r="BY36" i="3" s="1"/>
  <c r="D46" i="1"/>
  <c r="AK46" i="1" s="1"/>
  <c r="CG37" i="3" s="1"/>
  <c r="BY37" i="3" s="1"/>
  <c r="D47" i="1"/>
  <c r="AK47" i="1" s="1"/>
  <c r="CG38" i="3" s="1"/>
  <c r="BY38" i="3" s="1"/>
  <c r="D48" i="1"/>
  <c r="AK48" i="1" s="1"/>
  <c r="CG39" i="3" s="1"/>
  <c r="BY39" i="3" s="1"/>
  <c r="D49" i="1"/>
  <c r="AK49" i="1" s="1"/>
  <c r="CG40" i="3" s="1"/>
  <c r="BY40" i="3" s="1"/>
  <c r="D50" i="1"/>
  <c r="AK50" i="1" s="1"/>
  <c r="CG41" i="3" s="1"/>
  <c r="BY41" i="3" s="1"/>
  <c r="D51" i="1"/>
  <c r="AK51" i="1" s="1"/>
  <c r="CG42" i="3" s="1"/>
  <c r="BY42" i="3" s="1"/>
  <c r="D52" i="1"/>
  <c r="AK52" i="1" s="1"/>
  <c r="CG43" i="3" s="1"/>
  <c r="BY43" i="3" s="1"/>
  <c r="D53" i="1"/>
  <c r="AK53" i="1" s="1"/>
  <c r="CG44" i="3" s="1"/>
  <c r="BY44" i="3" s="1"/>
  <c r="D54" i="1"/>
  <c r="AK54" i="1" s="1"/>
  <c r="CG45" i="3" s="1"/>
  <c r="BY45" i="3" s="1"/>
  <c r="D55" i="1"/>
  <c r="AK55" i="1" s="1"/>
  <c r="CG46" i="3" s="1"/>
  <c r="BY46" i="3" s="1"/>
  <c r="D56" i="1"/>
  <c r="AK56" i="1" s="1"/>
  <c r="CG47" i="3" s="1"/>
  <c r="BY47" i="3" s="1"/>
  <c r="D57" i="1"/>
  <c r="AK57" i="1" s="1"/>
  <c r="CG48" i="3" s="1"/>
  <c r="BY48" i="3" s="1"/>
  <c r="D58" i="1"/>
  <c r="AK58" i="1" s="1"/>
  <c r="CG49" i="3" s="1"/>
  <c r="BY49" i="3" s="1"/>
  <c r="D59" i="1"/>
  <c r="AK59" i="1" s="1"/>
  <c r="CG50" i="3" s="1"/>
  <c r="BY50" i="3" s="1"/>
  <c r="D60" i="1"/>
  <c r="AK60" i="1" s="1"/>
  <c r="CG51" i="3" s="1"/>
  <c r="BY51" i="3" s="1"/>
  <c r="D61" i="1"/>
  <c r="AK61" i="1" s="1"/>
  <c r="CG52" i="3" s="1"/>
  <c r="BY52" i="3" s="1"/>
  <c r="D62" i="1"/>
  <c r="AK62" i="1" s="1"/>
  <c r="CG53" i="3" s="1"/>
  <c r="BY53" i="3" s="1"/>
  <c r="C23" i="1"/>
  <c r="AJ23" i="1" s="1"/>
  <c r="CF14" i="3" s="1"/>
  <c r="BX14" i="3" s="1"/>
  <c r="C24" i="1"/>
  <c r="AJ24" i="1" s="1"/>
  <c r="CF15" i="3" s="1"/>
  <c r="BX15" i="3" s="1"/>
  <c r="C25" i="1"/>
  <c r="AJ25" i="1" s="1"/>
  <c r="CF16" i="3" s="1"/>
  <c r="BX16" i="3" s="1"/>
  <c r="C26" i="1"/>
  <c r="AJ26" i="1" s="1"/>
  <c r="CF17" i="3" s="1"/>
  <c r="BX17" i="3" s="1"/>
  <c r="C27" i="1"/>
  <c r="AJ27" i="1" s="1"/>
  <c r="CF18" i="3" s="1"/>
  <c r="BX18" i="3" s="1"/>
  <c r="C28" i="1"/>
  <c r="AJ28" i="1" s="1"/>
  <c r="CF19" i="3" s="1"/>
  <c r="BX19" i="3" s="1"/>
  <c r="C29" i="1"/>
  <c r="AJ29" i="1" s="1"/>
  <c r="CF20" i="3" s="1"/>
  <c r="BX20" i="3" s="1"/>
  <c r="C30" i="1"/>
  <c r="AJ30" i="1" s="1"/>
  <c r="CF21" i="3" s="1"/>
  <c r="BX21" i="3" s="1"/>
  <c r="C31" i="1"/>
  <c r="AJ31" i="1" s="1"/>
  <c r="CF22" i="3" s="1"/>
  <c r="BX22" i="3" s="1"/>
  <c r="C32" i="1"/>
  <c r="AJ32" i="1" s="1"/>
  <c r="CF23" i="3" s="1"/>
  <c r="BX23" i="3" s="1"/>
  <c r="C33" i="1"/>
  <c r="AJ33" i="1" s="1"/>
  <c r="CF24" i="3" s="1"/>
  <c r="BX24" i="3" s="1"/>
  <c r="C34" i="1"/>
  <c r="AJ34" i="1" s="1"/>
  <c r="CF25" i="3" s="1"/>
  <c r="BX25" i="3" s="1"/>
  <c r="C35" i="1"/>
  <c r="AJ35" i="1" s="1"/>
  <c r="CF26" i="3" s="1"/>
  <c r="BX26" i="3" s="1"/>
  <c r="C36" i="1"/>
  <c r="AJ36" i="1" s="1"/>
  <c r="CF27" i="3" s="1"/>
  <c r="BX27" i="3" s="1"/>
  <c r="C37" i="1"/>
  <c r="AJ37" i="1" s="1"/>
  <c r="CF28" i="3" s="1"/>
  <c r="BX28" i="3" s="1"/>
  <c r="C38" i="1"/>
  <c r="AJ38" i="1" s="1"/>
  <c r="CF29" i="3" s="1"/>
  <c r="BX29" i="3" s="1"/>
  <c r="C39" i="1"/>
  <c r="AJ39" i="1" s="1"/>
  <c r="CF30" i="3" s="1"/>
  <c r="BX30" i="3" s="1"/>
  <c r="C40" i="1"/>
  <c r="AJ40" i="1" s="1"/>
  <c r="CF31" i="3" s="1"/>
  <c r="BX31" i="3" s="1"/>
  <c r="C41" i="1"/>
  <c r="AJ41" i="1" s="1"/>
  <c r="CF32" i="3" s="1"/>
  <c r="BX32" i="3" s="1"/>
  <c r="C42" i="1"/>
  <c r="AJ42" i="1" s="1"/>
  <c r="CF33" i="3" s="1"/>
  <c r="BX33" i="3" s="1"/>
  <c r="C43" i="1"/>
  <c r="AJ43" i="1" s="1"/>
  <c r="CF34" i="3" s="1"/>
  <c r="BX34" i="3" s="1"/>
  <c r="C44" i="1"/>
  <c r="AJ44" i="1" s="1"/>
  <c r="CF35" i="3" s="1"/>
  <c r="BX35" i="3" s="1"/>
  <c r="C45" i="1"/>
  <c r="AJ45" i="1" s="1"/>
  <c r="CF36" i="3" s="1"/>
  <c r="BX36" i="3" s="1"/>
  <c r="C46" i="1"/>
  <c r="AJ46" i="1" s="1"/>
  <c r="CF37" i="3" s="1"/>
  <c r="BX37" i="3" s="1"/>
  <c r="C47" i="1"/>
  <c r="AJ47" i="1" s="1"/>
  <c r="CF38" i="3" s="1"/>
  <c r="BX38" i="3" s="1"/>
  <c r="C48" i="1"/>
  <c r="AJ48" i="1" s="1"/>
  <c r="CF39" i="3" s="1"/>
  <c r="BX39" i="3" s="1"/>
  <c r="C49" i="1"/>
  <c r="AJ49" i="1" s="1"/>
  <c r="CF40" i="3" s="1"/>
  <c r="BX40" i="3" s="1"/>
  <c r="C50" i="1"/>
  <c r="AJ50" i="1" s="1"/>
  <c r="CF41" i="3" s="1"/>
  <c r="BX41" i="3" s="1"/>
  <c r="C51" i="1"/>
  <c r="AJ51" i="1" s="1"/>
  <c r="CF42" i="3" s="1"/>
  <c r="BX42" i="3" s="1"/>
  <c r="C52" i="1"/>
  <c r="AJ52" i="1" s="1"/>
  <c r="CF43" i="3" s="1"/>
  <c r="BX43" i="3" s="1"/>
  <c r="C53" i="1"/>
  <c r="AJ53" i="1" s="1"/>
  <c r="CF44" i="3" s="1"/>
  <c r="BX44" i="3" s="1"/>
  <c r="C54" i="1"/>
  <c r="AJ54" i="1" s="1"/>
  <c r="CF45" i="3" s="1"/>
  <c r="BX45" i="3" s="1"/>
  <c r="C55" i="1"/>
  <c r="AJ55" i="1" s="1"/>
  <c r="CF46" i="3" s="1"/>
  <c r="BX46" i="3" s="1"/>
  <c r="C56" i="1"/>
  <c r="AJ56" i="1" s="1"/>
  <c r="CF47" i="3" s="1"/>
  <c r="BX47" i="3" s="1"/>
  <c r="C57" i="1"/>
  <c r="AJ57" i="1" s="1"/>
  <c r="CF48" i="3" s="1"/>
  <c r="BX48" i="3" s="1"/>
  <c r="C58" i="1"/>
  <c r="AJ58" i="1" s="1"/>
  <c r="CF49" i="3" s="1"/>
  <c r="BX49" i="3" s="1"/>
  <c r="C59" i="1"/>
  <c r="AJ59" i="1" s="1"/>
  <c r="CF50" i="3" s="1"/>
  <c r="BX50" i="3" s="1"/>
  <c r="C60" i="1"/>
  <c r="AJ60" i="1" s="1"/>
  <c r="CF51" i="3" s="1"/>
  <c r="BX51" i="3" s="1"/>
  <c r="C61" i="1"/>
  <c r="AJ61" i="1" s="1"/>
  <c r="CF52" i="3" s="1"/>
  <c r="BX52" i="3" s="1"/>
  <c r="C62" i="1"/>
  <c r="AJ62" i="1" s="1"/>
  <c r="CF53" i="3" s="1"/>
  <c r="BX53" i="3" s="1"/>
  <c r="J24" i="1"/>
  <c r="AQ24" i="1" s="1"/>
  <c r="CM15" i="3" s="1"/>
  <c r="CE15" i="3" s="1"/>
  <c r="J25" i="1"/>
  <c r="AQ25" i="1" s="1"/>
  <c r="CM16" i="3" s="1"/>
  <c r="CE16" i="3" s="1"/>
  <c r="J26" i="1"/>
  <c r="AQ26" i="1" s="1"/>
  <c r="CM17" i="3" s="1"/>
  <c r="CE17" i="3" s="1"/>
  <c r="J27" i="1"/>
  <c r="AQ27" i="1" s="1"/>
  <c r="CM18" i="3" s="1"/>
  <c r="CE18" i="3" s="1"/>
  <c r="J28" i="1"/>
  <c r="AQ28" i="1" s="1"/>
  <c r="CM19" i="3" s="1"/>
  <c r="CE19" i="3" s="1"/>
  <c r="J29" i="1"/>
  <c r="AQ29" i="1" s="1"/>
  <c r="CM20" i="3" s="1"/>
  <c r="CE20" i="3" s="1"/>
  <c r="J30" i="1"/>
  <c r="AQ30" i="1" s="1"/>
  <c r="CM21" i="3" s="1"/>
  <c r="CE21" i="3" s="1"/>
  <c r="J31" i="1"/>
  <c r="AQ31" i="1" s="1"/>
  <c r="CM22" i="3" s="1"/>
  <c r="CE22" i="3" s="1"/>
  <c r="J32" i="1"/>
  <c r="AQ32" i="1" s="1"/>
  <c r="CM23" i="3" s="1"/>
  <c r="CE23" i="3" s="1"/>
  <c r="J33" i="1"/>
  <c r="AQ33" i="1" s="1"/>
  <c r="CM24" i="3" s="1"/>
  <c r="CE24" i="3" s="1"/>
  <c r="J34" i="1"/>
  <c r="AQ34" i="1" s="1"/>
  <c r="CM25" i="3" s="1"/>
  <c r="CE25" i="3" s="1"/>
  <c r="J35" i="1"/>
  <c r="AQ35" i="1" s="1"/>
  <c r="CM26" i="3" s="1"/>
  <c r="CE26" i="3" s="1"/>
  <c r="J36" i="1"/>
  <c r="AQ36" i="1" s="1"/>
  <c r="CM27" i="3" s="1"/>
  <c r="CE27" i="3" s="1"/>
  <c r="J37" i="1"/>
  <c r="AQ37" i="1" s="1"/>
  <c r="CM28" i="3" s="1"/>
  <c r="CE28" i="3" s="1"/>
  <c r="J38" i="1"/>
  <c r="AQ38" i="1" s="1"/>
  <c r="CM29" i="3" s="1"/>
  <c r="CE29" i="3" s="1"/>
  <c r="J39" i="1"/>
  <c r="AQ39" i="1" s="1"/>
  <c r="CM30" i="3" s="1"/>
  <c r="CE30" i="3" s="1"/>
  <c r="J40" i="1"/>
  <c r="AQ40" i="1" s="1"/>
  <c r="CM31" i="3" s="1"/>
  <c r="CE31" i="3" s="1"/>
  <c r="J41" i="1"/>
  <c r="AQ41" i="1" s="1"/>
  <c r="CM32" i="3" s="1"/>
  <c r="CE32" i="3" s="1"/>
  <c r="J42" i="1"/>
  <c r="AQ42" i="1" s="1"/>
  <c r="CM33" i="3" s="1"/>
  <c r="CE33" i="3" s="1"/>
  <c r="J43" i="1"/>
  <c r="AQ43" i="1" s="1"/>
  <c r="CM34" i="3" s="1"/>
  <c r="CE34" i="3" s="1"/>
  <c r="J44" i="1"/>
  <c r="AQ44" i="1" s="1"/>
  <c r="CM35" i="3" s="1"/>
  <c r="CE35" i="3" s="1"/>
  <c r="J45" i="1"/>
  <c r="AQ45" i="1" s="1"/>
  <c r="CM36" i="3" s="1"/>
  <c r="CE36" i="3" s="1"/>
  <c r="J46" i="1"/>
  <c r="AQ46" i="1" s="1"/>
  <c r="CM37" i="3" s="1"/>
  <c r="CE37" i="3" s="1"/>
  <c r="J47" i="1"/>
  <c r="AQ47" i="1" s="1"/>
  <c r="CM38" i="3" s="1"/>
  <c r="CE38" i="3" s="1"/>
  <c r="J48" i="1"/>
  <c r="AQ48" i="1" s="1"/>
  <c r="CM39" i="3" s="1"/>
  <c r="CE39" i="3" s="1"/>
  <c r="J49" i="1"/>
  <c r="AQ49" i="1" s="1"/>
  <c r="CM40" i="3" s="1"/>
  <c r="CE40" i="3" s="1"/>
  <c r="J50" i="1"/>
  <c r="AQ50" i="1" s="1"/>
  <c r="CM41" i="3" s="1"/>
  <c r="CE41" i="3" s="1"/>
  <c r="J51" i="1"/>
  <c r="AQ51" i="1" s="1"/>
  <c r="CM42" i="3" s="1"/>
  <c r="CE42" i="3" s="1"/>
  <c r="J52" i="1"/>
  <c r="AQ52" i="1" s="1"/>
  <c r="CM43" i="3" s="1"/>
  <c r="CE43" i="3" s="1"/>
  <c r="J53" i="1"/>
  <c r="AQ53" i="1" s="1"/>
  <c r="CM44" i="3" s="1"/>
  <c r="CE44" i="3" s="1"/>
  <c r="J54" i="1"/>
  <c r="AQ54" i="1" s="1"/>
  <c r="CM45" i="3" s="1"/>
  <c r="CE45" i="3" s="1"/>
  <c r="J55" i="1"/>
  <c r="AQ55" i="1" s="1"/>
  <c r="CM46" i="3" s="1"/>
  <c r="CE46" i="3" s="1"/>
  <c r="J56" i="1"/>
  <c r="AQ56" i="1" s="1"/>
  <c r="CM47" i="3" s="1"/>
  <c r="CE47" i="3" s="1"/>
  <c r="J57" i="1"/>
  <c r="AQ57" i="1" s="1"/>
  <c r="CM48" i="3" s="1"/>
  <c r="CE48" i="3" s="1"/>
  <c r="J58" i="1"/>
  <c r="AQ58" i="1" s="1"/>
  <c r="CM49" i="3" s="1"/>
  <c r="CE49" i="3" s="1"/>
  <c r="J59" i="1"/>
  <c r="AQ59" i="1" s="1"/>
  <c r="CM50" i="3" s="1"/>
  <c r="CE50" i="3" s="1"/>
  <c r="J60" i="1"/>
  <c r="AQ60" i="1" s="1"/>
  <c r="CM51" i="3" s="1"/>
  <c r="CE51" i="3" s="1"/>
  <c r="J61" i="1"/>
  <c r="AQ61" i="1" s="1"/>
  <c r="CM52" i="3" s="1"/>
  <c r="CE52" i="3" s="1"/>
  <c r="J62" i="1"/>
  <c r="AQ62" i="1" s="1"/>
  <c r="CM53" i="3" s="1"/>
  <c r="CE53" i="3" s="1"/>
  <c r="J23" i="1"/>
  <c r="AQ23" i="1" s="1"/>
  <c r="CM14" i="3" s="1"/>
  <c r="CE14" i="3" s="1"/>
  <c r="I24" i="1"/>
  <c r="AP24" i="1" s="1"/>
  <c r="CL15" i="3" s="1"/>
  <c r="CD15" i="3" s="1"/>
  <c r="I25" i="1"/>
  <c r="AP25" i="1" s="1"/>
  <c r="CL16" i="3" s="1"/>
  <c r="CD16" i="3" s="1"/>
  <c r="I26" i="1"/>
  <c r="AP26" i="1" s="1"/>
  <c r="CL17" i="3" s="1"/>
  <c r="CD17" i="3" s="1"/>
  <c r="I27" i="1"/>
  <c r="AP27" i="1" s="1"/>
  <c r="CL18" i="3" s="1"/>
  <c r="CD18" i="3" s="1"/>
  <c r="I28" i="1"/>
  <c r="AP28" i="1" s="1"/>
  <c r="CL19" i="3" s="1"/>
  <c r="CD19" i="3" s="1"/>
  <c r="I29" i="1"/>
  <c r="AP29" i="1" s="1"/>
  <c r="CL20" i="3" s="1"/>
  <c r="CD20" i="3" s="1"/>
  <c r="I30" i="1"/>
  <c r="AP30" i="1" s="1"/>
  <c r="CL21" i="3" s="1"/>
  <c r="CD21" i="3" s="1"/>
  <c r="I31" i="1"/>
  <c r="AP31" i="1" s="1"/>
  <c r="CL22" i="3" s="1"/>
  <c r="CD22" i="3" s="1"/>
  <c r="I32" i="1"/>
  <c r="AP32" i="1" s="1"/>
  <c r="CL23" i="3" s="1"/>
  <c r="CD23" i="3" s="1"/>
  <c r="I33" i="1"/>
  <c r="AP33" i="1" s="1"/>
  <c r="CL24" i="3" s="1"/>
  <c r="CD24" i="3" s="1"/>
  <c r="I34" i="1"/>
  <c r="AP34" i="1" s="1"/>
  <c r="CL25" i="3" s="1"/>
  <c r="CD25" i="3" s="1"/>
  <c r="I35" i="1"/>
  <c r="AP35" i="1" s="1"/>
  <c r="CL26" i="3" s="1"/>
  <c r="CD26" i="3" s="1"/>
  <c r="I36" i="1"/>
  <c r="AP36" i="1" s="1"/>
  <c r="CL27" i="3" s="1"/>
  <c r="CD27" i="3" s="1"/>
  <c r="I37" i="1"/>
  <c r="AP37" i="1" s="1"/>
  <c r="CL28" i="3" s="1"/>
  <c r="CD28" i="3" s="1"/>
  <c r="I38" i="1"/>
  <c r="AP38" i="1" s="1"/>
  <c r="CL29" i="3" s="1"/>
  <c r="CD29" i="3" s="1"/>
  <c r="I39" i="1"/>
  <c r="AP39" i="1" s="1"/>
  <c r="CL30" i="3" s="1"/>
  <c r="CD30" i="3" s="1"/>
  <c r="I40" i="1"/>
  <c r="AP40" i="1" s="1"/>
  <c r="CL31" i="3" s="1"/>
  <c r="CD31" i="3" s="1"/>
  <c r="I41" i="1"/>
  <c r="AP41" i="1" s="1"/>
  <c r="CL32" i="3" s="1"/>
  <c r="CD32" i="3" s="1"/>
  <c r="I42" i="1"/>
  <c r="AP42" i="1" s="1"/>
  <c r="CL33" i="3" s="1"/>
  <c r="CD33" i="3" s="1"/>
  <c r="I43" i="1"/>
  <c r="AP43" i="1" s="1"/>
  <c r="CL34" i="3" s="1"/>
  <c r="CD34" i="3" s="1"/>
  <c r="I44" i="1"/>
  <c r="AP44" i="1" s="1"/>
  <c r="CL35" i="3" s="1"/>
  <c r="CD35" i="3" s="1"/>
  <c r="I45" i="1"/>
  <c r="AP45" i="1" s="1"/>
  <c r="CL36" i="3" s="1"/>
  <c r="CD36" i="3" s="1"/>
  <c r="I46" i="1"/>
  <c r="AP46" i="1" s="1"/>
  <c r="CL37" i="3" s="1"/>
  <c r="CD37" i="3" s="1"/>
  <c r="I47" i="1"/>
  <c r="AP47" i="1" s="1"/>
  <c r="CL38" i="3" s="1"/>
  <c r="CD38" i="3" s="1"/>
  <c r="I48" i="1"/>
  <c r="AP48" i="1" s="1"/>
  <c r="CL39" i="3" s="1"/>
  <c r="CD39" i="3" s="1"/>
  <c r="I49" i="1"/>
  <c r="AP49" i="1" s="1"/>
  <c r="CL40" i="3" s="1"/>
  <c r="CD40" i="3" s="1"/>
  <c r="I50" i="1"/>
  <c r="AP50" i="1" s="1"/>
  <c r="CL41" i="3" s="1"/>
  <c r="CD41" i="3" s="1"/>
  <c r="I51" i="1"/>
  <c r="AP51" i="1" s="1"/>
  <c r="CL42" i="3" s="1"/>
  <c r="CD42" i="3" s="1"/>
  <c r="I52" i="1"/>
  <c r="AP52" i="1" s="1"/>
  <c r="CL43" i="3" s="1"/>
  <c r="CD43" i="3" s="1"/>
  <c r="I53" i="1"/>
  <c r="AP53" i="1" s="1"/>
  <c r="CL44" i="3" s="1"/>
  <c r="CD44" i="3" s="1"/>
  <c r="I54" i="1"/>
  <c r="AP54" i="1" s="1"/>
  <c r="CL45" i="3" s="1"/>
  <c r="CD45" i="3" s="1"/>
  <c r="I55" i="1"/>
  <c r="AP55" i="1" s="1"/>
  <c r="CL46" i="3" s="1"/>
  <c r="CD46" i="3" s="1"/>
  <c r="I56" i="1"/>
  <c r="AP56" i="1" s="1"/>
  <c r="CL47" i="3" s="1"/>
  <c r="CD47" i="3" s="1"/>
  <c r="I57" i="1"/>
  <c r="AP57" i="1" s="1"/>
  <c r="CL48" i="3" s="1"/>
  <c r="CD48" i="3" s="1"/>
  <c r="I58" i="1"/>
  <c r="AP58" i="1" s="1"/>
  <c r="CL49" i="3" s="1"/>
  <c r="CD49" i="3" s="1"/>
  <c r="I59" i="1"/>
  <c r="AP59" i="1" s="1"/>
  <c r="CL50" i="3" s="1"/>
  <c r="CD50" i="3" s="1"/>
  <c r="I60" i="1"/>
  <c r="AP60" i="1" s="1"/>
  <c r="CL51" i="3" s="1"/>
  <c r="CD51" i="3" s="1"/>
  <c r="I61" i="1"/>
  <c r="AP61" i="1" s="1"/>
  <c r="CL52" i="3" s="1"/>
  <c r="CD52" i="3" s="1"/>
  <c r="I62" i="1"/>
  <c r="AP62" i="1" s="1"/>
  <c r="CL53" i="3" s="1"/>
  <c r="CD53" i="3" s="1"/>
  <c r="I23" i="1"/>
  <c r="AP23" i="1" s="1"/>
  <c r="CL14" i="3" s="1"/>
  <c r="CD14" i="3" s="1"/>
  <c r="H23" i="1"/>
  <c r="AO23" i="1" s="1"/>
  <c r="CK14" i="3" s="1"/>
  <c r="CC14" i="3" s="1"/>
  <c r="H24" i="1"/>
  <c r="AO24" i="1" s="1"/>
  <c r="CK15" i="3" s="1"/>
  <c r="CC15" i="3" s="1"/>
  <c r="H25" i="1"/>
  <c r="AO25" i="1" s="1"/>
  <c r="CK16" i="3" s="1"/>
  <c r="CC16" i="3" s="1"/>
  <c r="H26" i="1"/>
  <c r="AO26" i="1" s="1"/>
  <c r="CK17" i="3" s="1"/>
  <c r="CC17" i="3" s="1"/>
  <c r="H27" i="1"/>
  <c r="AO27" i="1" s="1"/>
  <c r="CK18" i="3" s="1"/>
  <c r="CC18" i="3" s="1"/>
  <c r="H28" i="1"/>
  <c r="AO28" i="1" s="1"/>
  <c r="CK19" i="3" s="1"/>
  <c r="CC19" i="3" s="1"/>
  <c r="H29" i="1"/>
  <c r="AO29" i="1" s="1"/>
  <c r="CK20" i="3" s="1"/>
  <c r="CC20" i="3" s="1"/>
  <c r="H30" i="1"/>
  <c r="AO30" i="1" s="1"/>
  <c r="CK21" i="3" s="1"/>
  <c r="CC21" i="3" s="1"/>
  <c r="H31" i="1"/>
  <c r="AO31" i="1" s="1"/>
  <c r="CK22" i="3" s="1"/>
  <c r="CC22" i="3" s="1"/>
  <c r="H32" i="1"/>
  <c r="AO32" i="1" s="1"/>
  <c r="CK23" i="3" s="1"/>
  <c r="CC23" i="3" s="1"/>
  <c r="H33" i="1"/>
  <c r="AO33" i="1" s="1"/>
  <c r="CK24" i="3" s="1"/>
  <c r="CC24" i="3" s="1"/>
  <c r="H34" i="1"/>
  <c r="AO34" i="1" s="1"/>
  <c r="CK25" i="3" s="1"/>
  <c r="CC25" i="3" s="1"/>
  <c r="H35" i="1"/>
  <c r="AO35" i="1" s="1"/>
  <c r="CK26" i="3" s="1"/>
  <c r="CC26" i="3" s="1"/>
  <c r="H36" i="1"/>
  <c r="AO36" i="1" s="1"/>
  <c r="CK27" i="3" s="1"/>
  <c r="CC27" i="3" s="1"/>
  <c r="H37" i="1"/>
  <c r="AO37" i="1" s="1"/>
  <c r="CK28" i="3" s="1"/>
  <c r="CC28" i="3" s="1"/>
  <c r="H38" i="1"/>
  <c r="AO38" i="1" s="1"/>
  <c r="CK29" i="3" s="1"/>
  <c r="CC29" i="3" s="1"/>
  <c r="H39" i="1"/>
  <c r="AO39" i="1" s="1"/>
  <c r="CK30" i="3" s="1"/>
  <c r="CC30" i="3" s="1"/>
  <c r="H40" i="1"/>
  <c r="AO40" i="1" s="1"/>
  <c r="CK31" i="3" s="1"/>
  <c r="CC31" i="3" s="1"/>
  <c r="H41" i="1"/>
  <c r="AO41" i="1" s="1"/>
  <c r="CK32" i="3" s="1"/>
  <c r="CC32" i="3" s="1"/>
  <c r="H42" i="1"/>
  <c r="AO42" i="1" s="1"/>
  <c r="CK33" i="3" s="1"/>
  <c r="CC33" i="3" s="1"/>
  <c r="H43" i="1"/>
  <c r="AO43" i="1" s="1"/>
  <c r="CK34" i="3" s="1"/>
  <c r="CC34" i="3" s="1"/>
  <c r="H44" i="1"/>
  <c r="AO44" i="1" s="1"/>
  <c r="CK35" i="3" s="1"/>
  <c r="CC35" i="3" s="1"/>
  <c r="H45" i="1"/>
  <c r="AO45" i="1" s="1"/>
  <c r="CK36" i="3" s="1"/>
  <c r="CC36" i="3" s="1"/>
  <c r="H46" i="1"/>
  <c r="AO46" i="1" s="1"/>
  <c r="CK37" i="3" s="1"/>
  <c r="CC37" i="3" s="1"/>
  <c r="H47" i="1"/>
  <c r="AO47" i="1" s="1"/>
  <c r="CK38" i="3" s="1"/>
  <c r="CC38" i="3" s="1"/>
  <c r="H48" i="1"/>
  <c r="AO48" i="1" s="1"/>
  <c r="CK39" i="3" s="1"/>
  <c r="CC39" i="3" s="1"/>
  <c r="H49" i="1"/>
  <c r="AO49" i="1" s="1"/>
  <c r="CK40" i="3" s="1"/>
  <c r="CC40" i="3" s="1"/>
  <c r="H50" i="1"/>
  <c r="AO50" i="1" s="1"/>
  <c r="CK41" i="3" s="1"/>
  <c r="CC41" i="3" s="1"/>
  <c r="H51" i="1"/>
  <c r="AO51" i="1" s="1"/>
  <c r="CK42" i="3" s="1"/>
  <c r="CC42" i="3" s="1"/>
  <c r="H52" i="1"/>
  <c r="AO52" i="1" s="1"/>
  <c r="CK43" i="3" s="1"/>
  <c r="CC43" i="3" s="1"/>
  <c r="H53" i="1"/>
  <c r="AO53" i="1" s="1"/>
  <c r="CK44" i="3" s="1"/>
  <c r="CC44" i="3" s="1"/>
  <c r="H54" i="1"/>
  <c r="AO54" i="1" s="1"/>
  <c r="CK45" i="3" s="1"/>
  <c r="CC45" i="3" s="1"/>
  <c r="H55" i="1"/>
  <c r="AO55" i="1" s="1"/>
  <c r="CK46" i="3" s="1"/>
  <c r="CC46" i="3" s="1"/>
  <c r="H56" i="1"/>
  <c r="AO56" i="1" s="1"/>
  <c r="CK47" i="3" s="1"/>
  <c r="CC47" i="3" s="1"/>
  <c r="H57" i="1"/>
  <c r="AO57" i="1" s="1"/>
  <c r="CK48" i="3" s="1"/>
  <c r="CC48" i="3" s="1"/>
  <c r="H58" i="1"/>
  <c r="AO58" i="1" s="1"/>
  <c r="CK49" i="3" s="1"/>
  <c r="CC49" i="3" s="1"/>
  <c r="H59" i="1"/>
  <c r="AO59" i="1" s="1"/>
  <c r="CK50" i="3" s="1"/>
  <c r="CC50" i="3" s="1"/>
  <c r="H60" i="1"/>
  <c r="AO60" i="1" s="1"/>
  <c r="CK51" i="3" s="1"/>
  <c r="CC51" i="3" s="1"/>
  <c r="H61" i="1"/>
  <c r="AO61" i="1" s="1"/>
  <c r="CK52" i="3" s="1"/>
  <c r="CC52" i="3" s="1"/>
  <c r="H62" i="1"/>
  <c r="AO62" i="1" s="1"/>
  <c r="CK53" i="3" s="1"/>
  <c r="CC53" i="3" s="1"/>
  <c r="F24" i="1"/>
  <c r="AM24" i="1" s="1"/>
  <c r="CI15" i="3" s="1"/>
  <c r="CA15" i="3" s="1"/>
  <c r="F25" i="1"/>
  <c r="AM25" i="1" s="1"/>
  <c r="CI16" i="3" s="1"/>
  <c r="CA16" i="3" s="1"/>
  <c r="F26" i="1"/>
  <c r="AM26" i="1" s="1"/>
  <c r="CI17" i="3" s="1"/>
  <c r="CA17" i="3" s="1"/>
  <c r="F27" i="1"/>
  <c r="AM27" i="1" s="1"/>
  <c r="CI18" i="3" s="1"/>
  <c r="CA18" i="3" s="1"/>
  <c r="F28" i="1"/>
  <c r="AM28" i="1" s="1"/>
  <c r="CI19" i="3" s="1"/>
  <c r="CA19" i="3" s="1"/>
  <c r="F29" i="1"/>
  <c r="AM29" i="1" s="1"/>
  <c r="CI20" i="3" s="1"/>
  <c r="CA20" i="3" s="1"/>
  <c r="F30" i="1"/>
  <c r="AM30" i="1" s="1"/>
  <c r="CI21" i="3" s="1"/>
  <c r="CA21" i="3" s="1"/>
  <c r="F31" i="1"/>
  <c r="AM31" i="1" s="1"/>
  <c r="CI22" i="3" s="1"/>
  <c r="CA22" i="3" s="1"/>
  <c r="F32" i="1"/>
  <c r="AM32" i="1" s="1"/>
  <c r="CI23" i="3" s="1"/>
  <c r="CA23" i="3" s="1"/>
  <c r="F33" i="1"/>
  <c r="AM33" i="1" s="1"/>
  <c r="CI24" i="3" s="1"/>
  <c r="CA24" i="3" s="1"/>
  <c r="F34" i="1"/>
  <c r="AM34" i="1" s="1"/>
  <c r="CI25" i="3" s="1"/>
  <c r="CA25" i="3" s="1"/>
  <c r="F35" i="1"/>
  <c r="AM35" i="1" s="1"/>
  <c r="CI26" i="3" s="1"/>
  <c r="CA26" i="3" s="1"/>
  <c r="F36" i="1"/>
  <c r="AM36" i="1" s="1"/>
  <c r="CI27" i="3" s="1"/>
  <c r="CA27" i="3" s="1"/>
  <c r="F37" i="1"/>
  <c r="AM37" i="1" s="1"/>
  <c r="CI28" i="3" s="1"/>
  <c r="CA28" i="3" s="1"/>
  <c r="F38" i="1"/>
  <c r="AM38" i="1" s="1"/>
  <c r="CI29" i="3" s="1"/>
  <c r="CA29" i="3" s="1"/>
  <c r="F39" i="1"/>
  <c r="AM39" i="1" s="1"/>
  <c r="CI30" i="3" s="1"/>
  <c r="CA30" i="3" s="1"/>
  <c r="F40" i="1"/>
  <c r="AM40" i="1" s="1"/>
  <c r="CI31" i="3" s="1"/>
  <c r="CA31" i="3" s="1"/>
  <c r="F41" i="1"/>
  <c r="AM41" i="1" s="1"/>
  <c r="CI32" i="3" s="1"/>
  <c r="CA32" i="3" s="1"/>
  <c r="F42" i="1"/>
  <c r="AM42" i="1" s="1"/>
  <c r="CI33" i="3" s="1"/>
  <c r="CA33" i="3" s="1"/>
  <c r="F43" i="1"/>
  <c r="AM43" i="1" s="1"/>
  <c r="CI34" i="3" s="1"/>
  <c r="CA34" i="3" s="1"/>
  <c r="F44" i="1"/>
  <c r="AM44" i="1" s="1"/>
  <c r="CI35" i="3" s="1"/>
  <c r="CA35" i="3" s="1"/>
  <c r="F45" i="1"/>
  <c r="AM45" i="1" s="1"/>
  <c r="CI36" i="3" s="1"/>
  <c r="CA36" i="3" s="1"/>
  <c r="F46" i="1"/>
  <c r="AM46" i="1" s="1"/>
  <c r="CI37" i="3" s="1"/>
  <c r="CA37" i="3" s="1"/>
  <c r="F47" i="1"/>
  <c r="AM47" i="1" s="1"/>
  <c r="CI38" i="3" s="1"/>
  <c r="CA38" i="3" s="1"/>
  <c r="F48" i="1"/>
  <c r="AM48" i="1" s="1"/>
  <c r="CI39" i="3" s="1"/>
  <c r="CA39" i="3" s="1"/>
  <c r="F49" i="1"/>
  <c r="AM49" i="1" s="1"/>
  <c r="CI40" i="3" s="1"/>
  <c r="CA40" i="3" s="1"/>
  <c r="F50" i="1"/>
  <c r="AM50" i="1" s="1"/>
  <c r="CI41" i="3" s="1"/>
  <c r="CA41" i="3" s="1"/>
  <c r="F51" i="1"/>
  <c r="AM51" i="1" s="1"/>
  <c r="CI42" i="3" s="1"/>
  <c r="CA42" i="3" s="1"/>
  <c r="F52" i="1"/>
  <c r="AM52" i="1" s="1"/>
  <c r="CI43" i="3" s="1"/>
  <c r="CA43" i="3" s="1"/>
  <c r="F53" i="1"/>
  <c r="AM53" i="1" s="1"/>
  <c r="CI44" i="3" s="1"/>
  <c r="CA44" i="3" s="1"/>
  <c r="F54" i="1"/>
  <c r="AM54" i="1" s="1"/>
  <c r="CI45" i="3" s="1"/>
  <c r="CA45" i="3" s="1"/>
  <c r="F55" i="1"/>
  <c r="AM55" i="1" s="1"/>
  <c r="CI46" i="3" s="1"/>
  <c r="CA46" i="3" s="1"/>
  <c r="F56" i="1"/>
  <c r="AM56" i="1" s="1"/>
  <c r="CI47" i="3" s="1"/>
  <c r="CA47" i="3" s="1"/>
  <c r="F57" i="1"/>
  <c r="AM57" i="1" s="1"/>
  <c r="CI48" i="3" s="1"/>
  <c r="CA48" i="3" s="1"/>
  <c r="F58" i="1"/>
  <c r="AM58" i="1" s="1"/>
  <c r="CI49" i="3" s="1"/>
  <c r="CA49" i="3" s="1"/>
  <c r="F59" i="1"/>
  <c r="AM59" i="1" s="1"/>
  <c r="CI50" i="3" s="1"/>
  <c r="CA50" i="3" s="1"/>
  <c r="F60" i="1"/>
  <c r="AM60" i="1" s="1"/>
  <c r="CI51" i="3" s="1"/>
  <c r="CA51" i="3" s="1"/>
  <c r="F61" i="1"/>
  <c r="AM61" i="1" s="1"/>
  <c r="CI52" i="3" s="1"/>
  <c r="CA52" i="3" s="1"/>
  <c r="F62" i="1"/>
  <c r="AM62" i="1" s="1"/>
  <c r="CI53" i="3" s="1"/>
  <c r="CA53" i="3" s="1"/>
  <c r="F23" i="1"/>
  <c r="AM23" i="1" s="1"/>
  <c r="CI14" i="3" s="1"/>
  <c r="CA14" i="3" s="1"/>
  <c r="G23" i="1"/>
  <c r="AN23" i="1" s="1"/>
  <c r="CJ14" i="3" s="1"/>
  <c r="CB14" i="3" s="1"/>
  <c r="G24" i="1"/>
  <c r="AN24" i="1" s="1"/>
  <c r="CJ15" i="3" s="1"/>
  <c r="CB15" i="3" s="1"/>
  <c r="G25" i="1"/>
  <c r="AN25" i="1" s="1"/>
  <c r="CJ16" i="3" s="1"/>
  <c r="CB16" i="3" s="1"/>
  <c r="G26" i="1"/>
  <c r="AN26" i="1" s="1"/>
  <c r="CJ17" i="3" s="1"/>
  <c r="CB17" i="3" s="1"/>
  <c r="G27" i="1"/>
  <c r="AN27" i="1" s="1"/>
  <c r="CJ18" i="3" s="1"/>
  <c r="CB18" i="3" s="1"/>
  <c r="G28" i="1"/>
  <c r="AN28" i="1" s="1"/>
  <c r="CJ19" i="3" s="1"/>
  <c r="CB19" i="3" s="1"/>
  <c r="G29" i="1"/>
  <c r="AN29" i="1" s="1"/>
  <c r="CJ20" i="3" s="1"/>
  <c r="CB20" i="3" s="1"/>
  <c r="G30" i="1"/>
  <c r="AN30" i="1" s="1"/>
  <c r="CJ21" i="3" s="1"/>
  <c r="CB21" i="3" s="1"/>
  <c r="G31" i="1"/>
  <c r="AN31" i="1" s="1"/>
  <c r="CJ22" i="3" s="1"/>
  <c r="CB22" i="3" s="1"/>
  <c r="G32" i="1"/>
  <c r="AN32" i="1" s="1"/>
  <c r="CJ23" i="3" s="1"/>
  <c r="CB23" i="3" s="1"/>
  <c r="G33" i="1"/>
  <c r="AN33" i="1" s="1"/>
  <c r="CJ24" i="3" s="1"/>
  <c r="CB24" i="3" s="1"/>
  <c r="G34" i="1"/>
  <c r="AN34" i="1" s="1"/>
  <c r="CJ25" i="3" s="1"/>
  <c r="CB25" i="3" s="1"/>
  <c r="G35" i="1"/>
  <c r="AN35" i="1" s="1"/>
  <c r="CJ26" i="3" s="1"/>
  <c r="CB26" i="3" s="1"/>
  <c r="G36" i="1"/>
  <c r="AN36" i="1" s="1"/>
  <c r="CJ27" i="3" s="1"/>
  <c r="CB27" i="3" s="1"/>
  <c r="G37" i="1"/>
  <c r="AN37" i="1" s="1"/>
  <c r="CJ28" i="3" s="1"/>
  <c r="CB28" i="3" s="1"/>
  <c r="G38" i="1"/>
  <c r="AN38" i="1" s="1"/>
  <c r="CJ29" i="3" s="1"/>
  <c r="CB29" i="3" s="1"/>
  <c r="G39" i="1"/>
  <c r="AN39" i="1" s="1"/>
  <c r="CJ30" i="3" s="1"/>
  <c r="CB30" i="3" s="1"/>
  <c r="G40" i="1"/>
  <c r="AN40" i="1" s="1"/>
  <c r="CJ31" i="3" s="1"/>
  <c r="CB31" i="3" s="1"/>
  <c r="G41" i="1"/>
  <c r="AN41" i="1" s="1"/>
  <c r="CJ32" i="3" s="1"/>
  <c r="CB32" i="3" s="1"/>
  <c r="G42" i="1"/>
  <c r="AN42" i="1" s="1"/>
  <c r="CJ33" i="3" s="1"/>
  <c r="CB33" i="3" s="1"/>
  <c r="G43" i="1"/>
  <c r="AN43" i="1" s="1"/>
  <c r="CJ34" i="3" s="1"/>
  <c r="CB34" i="3" s="1"/>
  <c r="G44" i="1"/>
  <c r="AN44" i="1" s="1"/>
  <c r="CJ35" i="3" s="1"/>
  <c r="CB35" i="3" s="1"/>
  <c r="G45" i="1"/>
  <c r="AN45" i="1" s="1"/>
  <c r="CJ36" i="3" s="1"/>
  <c r="CB36" i="3" s="1"/>
  <c r="G46" i="1"/>
  <c r="AN46" i="1" s="1"/>
  <c r="CJ37" i="3" s="1"/>
  <c r="CB37" i="3" s="1"/>
  <c r="G47" i="1"/>
  <c r="AN47" i="1" s="1"/>
  <c r="CJ38" i="3" s="1"/>
  <c r="CB38" i="3" s="1"/>
  <c r="G48" i="1"/>
  <c r="AN48" i="1" s="1"/>
  <c r="CJ39" i="3" s="1"/>
  <c r="CB39" i="3" s="1"/>
  <c r="G49" i="1"/>
  <c r="AN49" i="1" s="1"/>
  <c r="CJ40" i="3" s="1"/>
  <c r="CB40" i="3" s="1"/>
  <c r="G50" i="1"/>
  <c r="AN50" i="1" s="1"/>
  <c r="CJ41" i="3" s="1"/>
  <c r="CB41" i="3" s="1"/>
  <c r="G51" i="1"/>
  <c r="AN51" i="1" s="1"/>
  <c r="CJ42" i="3" s="1"/>
  <c r="CB42" i="3" s="1"/>
  <c r="G52" i="1"/>
  <c r="AN52" i="1" s="1"/>
  <c r="CJ43" i="3" s="1"/>
  <c r="CB43" i="3" s="1"/>
  <c r="G53" i="1"/>
  <c r="AN53" i="1" s="1"/>
  <c r="CJ44" i="3" s="1"/>
  <c r="CB44" i="3" s="1"/>
  <c r="G54" i="1"/>
  <c r="AN54" i="1" s="1"/>
  <c r="CJ45" i="3" s="1"/>
  <c r="CB45" i="3" s="1"/>
  <c r="G55" i="1"/>
  <c r="AN55" i="1" s="1"/>
  <c r="CJ46" i="3" s="1"/>
  <c r="CB46" i="3" s="1"/>
  <c r="G56" i="1"/>
  <c r="AN56" i="1" s="1"/>
  <c r="CJ47" i="3" s="1"/>
  <c r="CB47" i="3" s="1"/>
  <c r="G57" i="1"/>
  <c r="AN57" i="1" s="1"/>
  <c r="CJ48" i="3" s="1"/>
  <c r="CB48" i="3" s="1"/>
  <c r="G58" i="1"/>
  <c r="AN58" i="1" s="1"/>
  <c r="CJ49" i="3" s="1"/>
  <c r="CB49" i="3" s="1"/>
  <c r="G59" i="1"/>
  <c r="AN59" i="1" s="1"/>
  <c r="CJ50" i="3" s="1"/>
  <c r="CB50" i="3" s="1"/>
  <c r="G60" i="1"/>
  <c r="AN60" i="1" s="1"/>
  <c r="CJ51" i="3" s="1"/>
  <c r="CB51" i="3" s="1"/>
  <c r="G61" i="1"/>
  <c r="AN61" i="1" s="1"/>
  <c r="CJ52" i="3" s="1"/>
  <c r="CB52" i="3" s="1"/>
  <c r="G62" i="1"/>
  <c r="AN62" i="1" s="1"/>
  <c r="CJ53" i="3" s="1"/>
  <c r="CB53" i="3" s="1"/>
  <c r="E24" i="1"/>
  <c r="AL24" i="1" s="1"/>
  <c r="CH15" i="3" s="1"/>
  <c r="BZ15" i="3" s="1"/>
  <c r="E25" i="1"/>
  <c r="AL25" i="1" s="1"/>
  <c r="CH16" i="3" s="1"/>
  <c r="BZ16" i="3" s="1"/>
  <c r="E26" i="1"/>
  <c r="AL26" i="1" s="1"/>
  <c r="CH17" i="3" s="1"/>
  <c r="BZ17" i="3" s="1"/>
  <c r="E27" i="1"/>
  <c r="AL27" i="1" s="1"/>
  <c r="CH18" i="3" s="1"/>
  <c r="BZ18" i="3" s="1"/>
  <c r="E28" i="1"/>
  <c r="AL28" i="1" s="1"/>
  <c r="CH19" i="3" s="1"/>
  <c r="BZ19" i="3" s="1"/>
  <c r="E29" i="1"/>
  <c r="AL29" i="1" s="1"/>
  <c r="CH20" i="3" s="1"/>
  <c r="BZ20" i="3" s="1"/>
  <c r="E30" i="1"/>
  <c r="AL30" i="1" s="1"/>
  <c r="CH21" i="3" s="1"/>
  <c r="BZ21" i="3" s="1"/>
  <c r="E31" i="1"/>
  <c r="AL31" i="1" s="1"/>
  <c r="CH22" i="3" s="1"/>
  <c r="BZ22" i="3" s="1"/>
  <c r="E32" i="1"/>
  <c r="AL32" i="1" s="1"/>
  <c r="CH23" i="3" s="1"/>
  <c r="BZ23" i="3" s="1"/>
  <c r="E33" i="1"/>
  <c r="AL33" i="1" s="1"/>
  <c r="CH24" i="3" s="1"/>
  <c r="BZ24" i="3" s="1"/>
  <c r="E34" i="1"/>
  <c r="AL34" i="1" s="1"/>
  <c r="CH25" i="3" s="1"/>
  <c r="BZ25" i="3" s="1"/>
  <c r="E35" i="1"/>
  <c r="AL35" i="1" s="1"/>
  <c r="CH26" i="3" s="1"/>
  <c r="BZ26" i="3" s="1"/>
  <c r="E36" i="1"/>
  <c r="AL36" i="1" s="1"/>
  <c r="CH27" i="3" s="1"/>
  <c r="BZ27" i="3" s="1"/>
  <c r="E37" i="1"/>
  <c r="AL37" i="1" s="1"/>
  <c r="CH28" i="3" s="1"/>
  <c r="BZ28" i="3" s="1"/>
  <c r="E38" i="1"/>
  <c r="AL38" i="1" s="1"/>
  <c r="CH29" i="3" s="1"/>
  <c r="BZ29" i="3" s="1"/>
  <c r="E39" i="1"/>
  <c r="AL39" i="1" s="1"/>
  <c r="CH30" i="3" s="1"/>
  <c r="BZ30" i="3" s="1"/>
  <c r="E40" i="1"/>
  <c r="AL40" i="1" s="1"/>
  <c r="CH31" i="3" s="1"/>
  <c r="BZ31" i="3" s="1"/>
  <c r="E41" i="1"/>
  <c r="AL41" i="1" s="1"/>
  <c r="CH32" i="3" s="1"/>
  <c r="BZ32" i="3" s="1"/>
  <c r="E42" i="1"/>
  <c r="AL42" i="1" s="1"/>
  <c r="CH33" i="3" s="1"/>
  <c r="BZ33" i="3" s="1"/>
  <c r="E43" i="1"/>
  <c r="AL43" i="1" s="1"/>
  <c r="CH34" i="3" s="1"/>
  <c r="BZ34" i="3" s="1"/>
  <c r="E44" i="1"/>
  <c r="AL44" i="1" s="1"/>
  <c r="CH35" i="3" s="1"/>
  <c r="BZ35" i="3" s="1"/>
  <c r="E45" i="1"/>
  <c r="AL45" i="1" s="1"/>
  <c r="CH36" i="3" s="1"/>
  <c r="BZ36" i="3" s="1"/>
  <c r="E46" i="1"/>
  <c r="AL46" i="1" s="1"/>
  <c r="CH37" i="3" s="1"/>
  <c r="BZ37" i="3" s="1"/>
  <c r="E47" i="1"/>
  <c r="AL47" i="1" s="1"/>
  <c r="CH38" i="3" s="1"/>
  <c r="BZ38" i="3" s="1"/>
  <c r="E48" i="1"/>
  <c r="AL48" i="1" s="1"/>
  <c r="CH39" i="3" s="1"/>
  <c r="BZ39" i="3" s="1"/>
  <c r="E49" i="1"/>
  <c r="AL49" i="1" s="1"/>
  <c r="CH40" i="3" s="1"/>
  <c r="BZ40" i="3" s="1"/>
  <c r="E50" i="1"/>
  <c r="AL50" i="1" s="1"/>
  <c r="CH41" i="3" s="1"/>
  <c r="BZ41" i="3" s="1"/>
  <c r="E51" i="1"/>
  <c r="AL51" i="1" s="1"/>
  <c r="CH42" i="3" s="1"/>
  <c r="BZ42" i="3" s="1"/>
  <c r="E52" i="1"/>
  <c r="AL52" i="1" s="1"/>
  <c r="CH43" i="3" s="1"/>
  <c r="BZ43" i="3" s="1"/>
  <c r="E53" i="1"/>
  <c r="AL53" i="1" s="1"/>
  <c r="CH44" i="3" s="1"/>
  <c r="BZ44" i="3" s="1"/>
  <c r="E54" i="1"/>
  <c r="AL54" i="1" s="1"/>
  <c r="CH45" i="3" s="1"/>
  <c r="BZ45" i="3" s="1"/>
  <c r="E55" i="1"/>
  <c r="AL55" i="1" s="1"/>
  <c r="CH46" i="3" s="1"/>
  <c r="BZ46" i="3" s="1"/>
  <c r="E56" i="1"/>
  <c r="AL56" i="1" s="1"/>
  <c r="CH47" i="3" s="1"/>
  <c r="BZ47" i="3" s="1"/>
  <c r="E57" i="1"/>
  <c r="AL57" i="1" s="1"/>
  <c r="CH48" i="3" s="1"/>
  <c r="BZ48" i="3" s="1"/>
  <c r="E58" i="1"/>
  <c r="AL58" i="1" s="1"/>
  <c r="CH49" i="3" s="1"/>
  <c r="BZ49" i="3" s="1"/>
  <c r="E59" i="1"/>
  <c r="AL59" i="1" s="1"/>
  <c r="CH50" i="3" s="1"/>
  <c r="BZ50" i="3" s="1"/>
  <c r="E60" i="1"/>
  <c r="AL60" i="1" s="1"/>
  <c r="CH51" i="3" s="1"/>
  <c r="BZ51" i="3" s="1"/>
  <c r="E61" i="1"/>
  <c r="AL61" i="1" s="1"/>
  <c r="CH52" i="3" s="1"/>
  <c r="BZ52" i="3" s="1"/>
  <c r="E62" i="1"/>
  <c r="AL62" i="1" s="1"/>
  <c r="CH53" i="3" s="1"/>
  <c r="BZ53" i="3" s="1"/>
  <c r="E23" i="1"/>
  <c r="AL23" i="1" s="1"/>
  <c r="CH14" i="3" s="1"/>
  <c r="BZ14" i="3" s="1"/>
  <c r="BQ32" i="8"/>
  <c r="CK15" i="9" s="1"/>
  <c r="CC15" i="9" s="1"/>
  <c r="BR32" i="8"/>
  <c r="CL15" i="9" s="1"/>
  <c r="CD15" i="9" s="1"/>
  <c r="BO68" i="8"/>
  <c r="AS31" i="8"/>
  <c r="BO56" i="8"/>
  <c r="BP47" i="8"/>
  <c r="BP54" i="8"/>
  <c r="BO54" i="8"/>
  <c r="BO52" i="8"/>
  <c r="BO47" i="8"/>
  <c r="CI30" i="9" s="1"/>
  <c r="CA30" i="9" s="1"/>
  <c r="BV51" i="8"/>
  <c r="BO43" i="8"/>
  <c r="BO41" i="8"/>
  <c r="BO39" i="8"/>
  <c r="BO64" i="8"/>
  <c r="CI47" i="9" s="1"/>
  <c r="CA47" i="9" s="1"/>
  <c r="BR58" i="8"/>
  <c r="BU44" i="8"/>
  <c r="BP59" i="8"/>
  <c r="BO61" i="8"/>
  <c r="BQ57" i="8"/>
  <c r="BP32" i="8"/>
  <c r="CJ15" i="9" s="1"/>
  <c r="CB15" i="9" s="1"/>
  <c r="BQ53" i="8"/>
  <c r="BQ51" i="8"/>
  <c r="BP62" i="8"/>
  <c r="BO48" i="8"/>
  <c r="BQ33" i="8"/>
  <c r="BQ34" i="8"/>
  <c r="BR34" i="8"/>
  <c r="BO33" i="8"/>
  <c r="BP70" i="8"/>
  <c r="BS35" i="8"/>
  <c r="BP66" i="8"/>
  <c r="BO34" i="8"/>
  <c r="CI17" i="9" s="1"/>
  <c r="CA17" i="9" s="1"/>
  <c r="BO45" i="8"/>
  <c r="CI28" i="9" s="1"/>
  <c r="CA28" i="9" s="1"/>
  <c r="BR35" i="8"/>
  <c r="BP55" i="8"/>
  <c r="BS43" i="8"/>
  <c r="BU64" i="8"/>
  <c r="BS48" i="8"/>
  <c r="BQ45" i="8"/>
  <c r="BQ43" i="8"/>
  <c r="BS52" i="8"/>
  <c r="BP38" i="8"/>
  <c r="BS67" i="8"/>
  <c r="BO55" i="8"/>
  <c r="BR50" i="8"/>
  <c r="CL33" i="9" s="1"/>
  <c r="CD33" i="9" s="1"/>
  <c r="BS44" i="8"/>
  <c r="BQ49" i="8"/>
  <c r="BR42" i="8"/>
  <c r="CL25" i="9" s="1"/>
  <c r="CD25" i="9" s="1"/>
  <c r="BS51" i="8"/>
  <c r="BQ52" i="8"/>
  <c r="BR43" i="8"/>
  <c r="CL26" i="9" s="1"/>
  <c r="CD26" i="9" s="1"/>
  <c r="BS68" i="8"/>
  <c r="BR62" i="8"/>
  <c r="BR59" i="8"/>
  <c r="BS45" i="8"/>
  <c r="BQ64" i="8"/>
  <c r="BP35" i="8"/>
  <c r="BS55" i="8"/>
  <c r="BR51" i="8"/>
  <c r="BR37" i="8"/>
  <c r="BO35" i="8"/>
  <c r="CI18" i="9" s="1"/>
  <c r="CA18" i="9" s="1"/>
  <c r="BT60" i="8"/>
  <c r="CN43" i="9" s="1"/>
  <c r="CF43" i="9" s="1"/>
  <c r="BP58" i="8"/>
  <c r="BP39" i="8"/>
  <c r="BS36" i="8"/>
  <c r="BP63" i="8"/>
  <c r="BR46" i="8"/>
  <c r="BU68" i="8"/>
  <c r="BT62" i="8"/>
  <c r="BS59" i="8"/>
  <c r="BR66" i="8"/>
  <c r="BP64" i="8"/>
  <c r="BQ65" i="8"/>
  <c r="BS63" i="8"/>
  <c r="BT44" i="8"/>
  <c r="CN27" i="9" s="1"/>
  <c r="CF27" i="9" s="1"/>
  <c r="BR67" i="8"/>
  <c r="BT36" i="8"/>
  <c r="BV52" i="8"/>
  <c r="BU51" i="8"/>
  <c r="BR70" i="8"/>
  <c r="BT68" i="8"/>
  <c r="BQ68" i="8"/>
  <c r="BT63" i="8"/>
  <c r="BV54" i="8"/>
  <c r="BT52" i="8"/>
  <c r="BT43" i="8"/>
  <c r="CN26" i="9" s="1"/>
  <c r="CF26" i="9" s="1"/>
  <c r="BV32" i="8"/>
  <c r="BO69" i="8"/>
  <c r="CI52" i="9" s="1"/>
  <c r="CA52" i="9" s="1"/>
  <c r="BV59" i="8"/>
  <c r="CP42" i="9" s="1"/>
  <c r="CH42" i="9" s="1"/>
  <c r="BV45" i="8"/>
  <c r="BU35" i="8"/>
  <c r="CO18" i="9" s="1"/>
  <c r="CG18" i="9" s="1"/>
  <c r="BU32" i="8"/>
  <c r="BV69" i="8"/>
  <c r="BU62" i="8"/>
  <c r="BT35" i="8"/>
  <c r="BT56" i="8"/>
  <c r="BU53" i="8"/>
  <c r="BT51" i="8"/>
  <c r="BU48" i="8"/>
  <c r="BV68" i="8"/>
  <c r="BV67" i="8"/>
  <c r="CP50" i="9" s="1"/>
  <c r="CH50" i="9" s="1"/>
  <c r="BV61" i="8"/>
  <c r="BV44" i="8"/>
  <c r="BV40" i="8"/>
  <c r="BU67" i="8"/>
  <c r="BT50" i="8"/>
  <c r="BT61" i="8"/>
  <c r="CN44" i="9" s="1"/>
  <c r="CF44" i="9" s="1"/>
  <c r="BT47" i="8"/>
  <c r="BV46" i="8"/>
  <c r="BV36" i="8"/>
  <c r="BV60" i="8"/>
  <c r="BU46" i="8"/>
  <c r="BU36" i="8"/>
  <c r="BT69" i="8"/>
  <c r="BT31" i="8"/>
  <c r="CN14" i="9" s="1"/>
  <c r="CF14" i="9" s="1"/>
  <c r="BV31" i="8"/>
  <c r="CP14" i="9" s="1"/>
  <c r="CH14" i="9" s="1"/>
  <c r="BU31" i="8"/>
  <c r="CO14" i="9" s="1"/>
  <c r="CG14" i="9" s="1"/>
  <c r="C64" i="8"/>
  <c r="C56" i="8"/>
  <c r="C48" i="8"/>
  <c r="C40" i="8"/>
  <c r="BO40" i="8" s="1"/>
  <c r="C32" i="8"/>
  <c r="BO32" i="8" s="1"/>
  <c r="C41" i="8"/>
  <c r="C31" i="8"/>
  <c r="BO31" i="8" s="1"/>
  <c r="CI14" i="9" s="1"/>
  <c r="CA14" i="9" s="1"/>
  <c r="C63" i="8"/>
  <c r="BO63" i="8" s="1"/>
  <c r="C55" i="8"/>
  <c r="C47" i="8"/>
  <c r="C39" i="8"/>
  <c r="C65" i="8"/>
  <c r="BO65" i="8" s="1"/>
  <c r="C70" i="8"/>
  <c r="BO70" i="8" s="1"/>
  <c r="C62" i="8"/>
  <c r="BO62" i="8" s="1"/>
  <c r="C54" i="8"/>
  <c r="C46" i="8"/>
  <c r="BO46" i="8" s="1"/>
  <c r="C38" i="8"/>
  <c r="BO38" i="8" s="1"/>
  <c r="C33" i="8"/>
  <c r="C69" i="8"/>
  <c r="C61" i="8"/>
  <c r="C53" i="8"/>
  <c r="BO53" i="8" s="1"/>
  <c r="C45" i="8"/>
  <c r="C37" i="8"/>
  <c r="BO37" i="8" s="1"/>
  <c r="C57" i="8"/>
  <c r="BO57" i="8" s="1"/>
  <c r="C68" i="8"/>
  <c r="C60" i="8"/>
  <c r="BO60" i="8" s="1"/>
  <c r="C52" i="8"/>
  <c r="C44" i="8"/>
  <c r="BO44" i="8" s="1"/>
  <c r="C36" i="8"/>
  <c r="BO36" i="8" s="1"/>
  <c r="C49" i="8"/>
  <c r="BO49" i="8" s="1"/>
  <c r="C67" i="8"/>
  <c r="BO67" i="8" s="1"/>
  <c r="C59" i="8"/>
  <c r="BO59" i="8" s="1"/>
  <c r="C51" i="8"/>
  <c r="BO51" i="8" s="1"/>
  <c r="C43" i="8"/>
  <c r="C35" i="8"/>
  <c r="C66" i="8"/>
  <c r="BO66" i="8" s="1"/>
  <c r="C58" i="8"/>
  <c r="BO58" i="8" s="1"/>
  <c r="C50" i="8"/>
  <c r="BO50" i="8" s="1"/>
  <c r="C42" i="8"/>
  <c r="BO42" i="8" s="1"/>
  <c r="J70" i="8"/>
  <c r="BV70" i="8" s="1"/>
  <c r="J69" i="8"/>
  <c r="J68" i="8"/>
  <c r="J67" i="8"/>
  <c r="J66" i="8"/>
  <c r="BV66" i="8" s="1"/>
  <c r="CP49" i="9" s="1"/>
  <c r="CH49" i="9" s="1"/>
  <c r="J65" i="8"/>
  <c r="BV65" i="8" s="1"/>
  <c r="J64" i="8"/>
  <c r="BV64" i="8" s="1"/>
  <c r="J63" i="8"/>
  <c r="BV63" i="8" s="1"/>
  <c r="J62" i="8"/>
  <c r="BV62" i="8" s="1"/>
  <c r="J61" i="8"/>
  <c r="J60" i="8"/>
  <c r="J59" i="8"/>
  <c r="J58" i="8"/>
  <c r="BV58" i="8" s="1"/>
  <c r="CP41" i="9" s="1"/>
  <c r="CH41" i="9" s="1"/>
  <c r="J57" i="8"/>
  <c r="BV57" i="8" s="1"/>
  <c r="CP40" i="9" s="1"/>
  <c r="CH40" i="9" s="1"/>
  <c r="J56" i="8"/>
  <c r="BV56" i="8" s="1"/>
  <c r="J55" i="8"/>
  <c r="BV55" i="8" s="1"/>
  <c r="J54" i="8"/>
  <c r="J53" i="8"/>
  <c r="BV53" i="8" s="1"/>
  <c r="J52" i="8"/>
  <c r="J51" i="8"/>
  <c r="J50" i="8"/>
  <c r="BV50" i="8" s="1"/>
  <c r="J49" i="8"/>
  <c r="BV49" i="8" s="1"/>
  <c r="J48" i="8"/>
  <c r="BV48" i="8" s="1"/>
  <c r="J47" i="8"/>
  <c r="BV47" i="8" s="1"/>
  <c r="J46" i="8"/>
  <c r="J45" i="8"/>
  <c r="J44" i="8"/>
  <c r="J43" i="8"/>
  <c r="BV43" i="8" s="1"/>
  <c r="CP26" i="9" s="1"/>
  <c r="CH26" i="9" s="1"/>
  <c r="J42" i="8"/>
  <c r="BV42" i="8" s="1"/>
  <c r="CP25" i="9" s="1"/>
  <c r="CH25" i="9" s="1"/>
  <c r="J41" i="8"/>
  <c r="BV41" i="8" s="1"/>
  <c r="CP24" i="9" s="1"/>
  <c r="CH24" i="9" s="1"/>
  <c r="J40" i="8"/>
  <c r="J39" i="8"/>
  <c r="BV39" i="8" s="1"/>
  <c r="J38" i="8"/>
  <c r="BV38" i="8" s="1"/>
  <c r="J37" i="8"/>
  <c r="BV37" i="8" s="1"/>
  <c r="J36" i="8"/>
  <c r="J35" i="8"/>
  <c r="BV35" i="8" s="1"/>
  <c r="CP18" i="9" s="1"/>
  <c r="CH18" i="9" s="1"/>
  <c r="J34" i="8"/>
  <c r="BV34" i="8" s="1"/>
  <c r="J33" i="8"/>
  <c r="BV33" i="8" s="1"/>
  <c r="J32" i="8"/>
  <c r="D31" i="8"/>
  <c r="BP31" i="8" s="1"/>
  <c r="CJ14" i="9" s="1"/>
  <c r="CB14" i="9" s="1"/>
  <c r="I70" i="8"/>
  <c r="BU70" i="8" s="1"/>
  <c r="I69" i="8"/>
  <c r="BU69" i="8" s="1"/>
  <c r="I68" i="8"/>
  <c r="I67" i="8"/>
  <c r="I66" i="8"/>
  <c r="BU66" i="8" s="1"/>
  <c r="I65" i="8"/>
  <c r="BU65" i="8" s="1"/>
  <c r="I64" i="8"/>
  <c r="I63" i="8"/>
  <c r="BU63" i="8" s="1"/>
  <c r="I62" i="8"/>
  <c r="I61" i="8"/>
  <c r="BU61" i="8" s="1"/>
  <c r="I60" i="8"/>
  <c r="BU60" i="8" s="1"/>
  <c r="I59" i="8"/>
  <c r="BU59" i="8" s="1"/>
  <c r="I58" i="8"/>
  <c r="BU58" i="8" s="1"/>
  <c r="I57" i="8"/>
  <c r="BU57" i="8" s="1"/>
  <c r="I56" i="8"/>
  <c r="BU56" i="8" s="1"/>
  <c r="I55" i="8"/>
  <c r="BU55" i="8" s="1"/>
  <c r="I54" i="8"/>
  <c r="BU54" i="8" s="1"/>
  <c r="I53" i="8"/>
  <c r="I52" i="8"/>
  <c r="BU52" i="8" s="1"/>
  <c r="I51" i="8"/>
  <c r="I50" i="8"/>
  <c r="BU50" i="8" s="1"/>
  <c r="I49" i="8"/>
  <c r="BU49" i="8" s="1"/>
  <c r="I48" i="8"/>
  <c r="I47" i="8"/>
  <c r="BU47" i="8" s="1"/>
  <c r="I46" i="8"/>
  <c r="I45" i="8"/>
  <c r="BU45" i="8" s="1"/>
  <c r="I44" i="8"/>
  <c r="I43" i="8"/>
  <c r="BU43" i="8" s="1"/>
  <c r="I42" i="8"/>
  <c r="BU42" i="8" s="1"/>
  <c r="I41" i="8"/>
  <c r="BU41" i="8" s="1"/>
  <c r="I40" i="8"/>
  <c r="BU40" i="8" s="1"/>
  <c r="I39" i="8"/>
  <c r="BU39" i="8" s="1"/>
  <c r="I38" i="8"/>
  <c r="BU38" i="8" s="1"/>
  <c r="I37" i="8"/>
  <c r="BU37" i="8" s="1"/>
  <c r="CO20" i="9" s="1"/>
  <c r="CG20" i="9" s="1"/>
  <c r="I36" i="8"/>
  <c r="I35" i="8"/>
  <c r="I34" i="8"/>
  <c r="BU34" i="8" s="1"/>
  <c r="I33" i="8"/>
  <c r="BU33" i="8" s="1"/>
  <c r="I32" i="8"/>
  <c r="E31" i="8"/>
  <c r="H70" i="8"/>
  <c r="BT70" i="8" s="1"/>
  <c r="H69" i="8"/>
  <c r="H68" i="8"/>
  <c r="H67" i="8"/>
  <c r="BT67" i="8" s="1"/>
  <c r="H66" i="8"/>
  <c r="BT66" i="8" s="1"/>
  <c r="H65" i="8"/>
  <c r="BT65" i="8" s="1"/>
  <c r="H64" i="8"/>
  <c r="BT64" i="8" s="1"/>
  <c r="H63" i="8"/>
  <c r="H62" i="8"/>
  <c r="H61" i="8"/>
  <c r="H60" i="8"/>
  <c r="H59" i="8"/>
  <c r="BT59" i="8" s="1"/>
  <c r="CN42" i="9" s="1"/>
  <c r="CF42" i="9" s="1"/>
  <c r="H58" i="8"/>
  <c r="BT58" i="8" s="1"/>
  <c r="H57" i="8"/>
  <c r="BT57" i="8" s="1"/>
  <c r="H56" i="8"/>
  <c r="H55" i="8"/>
  <c r="BT55" i="8" s="1"/>
  <c r="H54" i="8"/>
  <c r="BT54" i="8" s="1"/>
  <c r="H53" i="8"/>
  <c r="BT53" i="8" s="1"/>
  <c r="H52" i="8"/>
  <c r="H51" i="8"/>
  <c r="H50" i="8"/>
  <c r="H49" i="8"/>
  <c r="BT49" i="8" s="1"/>
  <c r="H48" i="8"/>
  <c r="BT48" i="8" s="1"/>
  <c r="H47" i="8"/>
  <c r="H46" i="8"/>
  <c r="BT46" i="8" s="1"/>
  <c r="H45" i="8"/>
  <c r="BT45" i="8" s="1"/>
  <c r="CN28" i="9" s="1"/>
  <c r="CF28" i="9" s="1"/>
  <c r="H44" i="8"/>
  <c r="H43" i="8"/>
  <c r="H42" i="8"/>
  <c r="BT42" i="8" s="1"/>
  <c r="H41" i="8"/>
  <c r="BT41" i="8" s="1"/>
  <c r="H40" i="8"/>
  <c r="BT40" i="8" s="1"/>
  <c r="H39" i="8"/>
  <c r="BT39" i="8" s="1"/>
  <c r="H38" i="8"/>
  <c r="BT38" i="8" s="1"/>
  <c r="H37" i="8"/>
  <c r="BT37" i="8" s="1"/>
  <c r="H36" i="8"/>
  <c r="H35" i="8"/>
  <c r="H34" i="8"/>
  <c r="BT34" i="8" s="1"/>
  <c r="H33" i="8"/>
  <c r="BT33" i="8" s="1"/>
  <c r="H32" i="8"/>
  <c r="BT32" i="8" s="1"/>
  <c r="F31" i="8"/>
  <c r="BR31" i="8" s="1"/>
  <c r="CL14" i="9" s="1"/>
  <c r="CD14" i="9" s="1"/>
  <c r="G70" i="8"/>
  <c r="BS70" i="8" s="1"/>
  <c r="G69" i="8"/>
  <c r="BS69" i="8" s="1"/>
  <c r="G68" i="8"/>
  <c r="G67" i="8"/>
  <c r="G66" i="8"/>
  <c r="BS66" i="8" s="1"/>
  <c r="G65" i="8"/>
  <c r="BS65" i="8" s="1"/>
  <c r="G64" i="8"/>
  <c r="BS64" i="8" s="1"/>
  <c r="G63" i="8"/>
  <c r="G62" i="8"/>
  <c r="BS62" i="8" s="1"/>
  <c r="G61" i="8"/>
  <c r="BS61" i="8" s="1"/>
  <c r="G60" i="8"/>
  <c r="BS60" i="8" s="1"/>
  <c r="G59" i="8"/>
  <c r="G58" i="8"/>
  <c r="BS58" i="8" s="1"/>
  <c r="G57" i="8"/>
  <c r="BS57" i="8" s="1"/>
  <c r="G56" i="8"/>
  <c r="BS56" i="8" s="1"/>
  <c r="G55" i="8"/>
  <c r="G54" i="8"/>
  <c r="BS54" i="8" s="1"/>
  <c r="G53" i="8"/>
  <c r="BS53" i="8" s="1"/>
  <c r="G52" i="8"/>
  <c r="G51" i="8"/>
  <c r="G50" i="8"/>
  <c r="BS50" i="8" s="1"/>
  <c r="G49" i="8"/>
  <c r="BS49" i="8" s="1"/>
  <c r="G48" i="8"/>
  <c r="G47" i="8"/>
  <c r="BS47" i="8" s="1"/>
  <c r="G46" i="8"/>
  <c r="BS46" i="8" s="1"/>
  <c r="G45" i="8"/>
  <c r="G44" i="8"/>
  <c r="G43" i="8"/>
  <c r="G42" i="8"/>
  <c r="BS42" i="8" s="1"/>
  <c r="G41" i="8"/>
  <c r="BS41" i="8" s="1"/>
  <c r="G40" i="8"/>
  <c r="BS40" i="8" s="1"/>
  <c r="G39" i="8"/>
  <c r="BS39" i="8" s="1"/>
  <c r="G38" i="8"/>
  <c r="BS38" i="8" s="1"/>
  <c r="G37" i="8"/>
  <c r="BS37" i="8" s="1"/>
  <c r="G36" i="8"/>
  <c r="G35" i="8"/>
  <c r="G34" i="8"/>
  <c r="BS34" i="8" s="1"/>
  <c r="G33" i="8"/>
  <c r="BS33" i="8" s="1"/>
  <c r="G32" i="8"/>
  <c r="BS32" i="8" s="1"/>
  <c r="F70" i="8"/>
  <c r="F69" i="8"/>
  <c r="BR69" i="8" s="1"/>
  <c r="F68" i="8"/>
  <c r="BR68" i="8" s="1"/>
  <c r="F67" i="8"/>
  <c r="F66" i="8"/>
  <c r="F65" i="8"/>
  <c r="BR65" i="8" s="1"/>
  <c r="F64" i="8"/>
  <c r="BR64" i="8" s="1"/>
  <c r="F63" i="8"/>
  <c r="BR63" i="8" s="1"/>
  <c r="F62" i="8"/>
  <c r="F61" i="8"/>
  <c r="BR61" i="8" s="1"/>
  <c r="F60" i="8"/>
  <c r="BR60" i="8" s="1"/>
  <c r="F59" i="8"/>
  <c r="F58" i="8"/>
  <c r="F57" i="8"/>
  <c r="BR57" i="8" s="1"/>
  <c r="F56" i="8"/>
  <c r="BR56" i="8" s="1"/>
  <c r="F55" i="8"/>
  <c r="BR55" i="8" s="1"/>
  <c r="F54" i="8"/>
  <c r="BR54" i="8" s="1"/>
  <c r="F53" i="8"/>
  <c r="BR53" i="8" s="1"/>
  <c r="F52" i="8"/>
  <c r="BR52" i="8" s="1"/>
  <c r="F51" i="8"/>
  <c r="F50" i="8"/>
  <c r="F49" i="8"/>
  <c r="BR49" i="8" s="1"/>
  <c r="F48" i="8"/>
  <c r="BR48" i="8" s="1"/>
  <c r="F47" i="8"/>
  <c r="BR47" i="8" s="1"/>
  <c r="F46" i="8"/>
  <c r="F45" i="8"/>
  <c r="BR45" i="8" s="1"/>
  <c r="F44" i="8"/>
  <c r="BR44" i="8" s="1"/>
  <c r="F43" i="8"/>
  <c r="F42" i="8"/>
  <c r="F41" i="8"/>
  <c r="BR41" i="8" s="1"/>
  <c r="F40" i="8"/>
  <c r="BR40" i="8" s="1"/>
  <c r="F39" i="8"/>
  <c r="BR39" i="8" s="1"/>
  <c r="F38" i="8"/>
  <c r="BR38" i="8" s="1"/>
  <c r="F37" i="8"/>
  <c r="F36" i="8"/>
  <c r="BR36" i="8" s="1"/>
  <c r="F35" i="8"/>
  <c r="F34" i="8"/>
  <c r="F33" i="8"/>
  <c r="BR33" i="8" s="1"/>
  <c r="E70" i="8"/>
  <c r="BQ70" i="8" s="1"/>
  <c r="E69" i="8"/>
  <c r="BQ69" i="8" s="1"/>
  <c r="E68" i="8"/>
  <c r="E67" i="8"/>
  <c r="BQ67" i="8" s="1"/>
  <c r="E66" i="8"/>
  <c r="BQ66" i="8" s="1"/>
  <c r="E65" i="8"/>
  <c r="E64" i="8"/>
  <c r="E63" i="8"/>
  <c r="BQ63" i="8" s="1"/>
  <c r="E62" i="8"/>
  <c r="BQ62" i="8" s="1"/>
  <c r="E61" i="8"/>
  <c r="BQ61" i="8" s="1"/>
  <c r="E60" i="8"/>
  <c r="BQ60" i="8" s="1"/>
  <c r="E59" i="8"/>
  <c r="BQ59" i="8" s="1"/>
  <c r="E58" i="8"/>
  <c r="BQ58" i="8" s="1"/>
  <c r="E57" i="8"/>
  <c r="E56" i="8"/>
  <c r="BQ56" i="8" s="1"/>
  <c r="E55" i="8"/>
  <c r="BQ55" i="8" s="1"/>
  <c r="E54" i="8"/>
  <c r="BQ54" i="8" s="1"/>
  <c r="E53" i="8"/>
  <c r="E52" i="8"/>
  <c r="E51" i="8"/>
  <c r="E50" i="8"/>
  <c r="BQ50" i="8" s="1"/>
  <c r="E49" i="8"/>
  <c r="E48" i="8"/>
  <c r="BQ48" i="8" s="1"/>
  <c r="E47" i="8"/>
  <c r="BQ47" i="8" s="1"/>
  <c r="E46" i="8"/>
  <c r="BQ46" i="8" s="1"/>
  <c r="E45" i="8"/>
  <c r="E44" i="8"/>
  <c r="BQ44" i="8" s="1"/>
  <c r="E43" i="8"/>
  <c r="E42" i="8"/>
  <c r="BQ42" i="8" s="1"/>
  <c r="E41" i="8"/>
  <c r="BQ41" i="8" s="1"/>
  <c r="E40" i="8"/>
  <c r="BQ40" i="8" s="1"/>
  <c r="E39" i="8"/>
  <c r="BQ39" i="8" s="1"/>
  <c r="E38" i="8"/>
  <c r="BQ38" i="8" s="1"/>
  <c r="E37" i="8"/>
  <c r="BQ37" i="8" s="1"/>
  <c r="E36" i="8"/>
  <c r="BQ36" i="8" s="1"/>
  <c r="E35" i="8"/>
  <c r="BQ35" i="8" s="1"/>
  <c r="E34" i="8"/>
  <c r="E33" i="8"/>
  <c r="D70" i="8"/>
  <c r="D69" i="8"/>
  <c r="BP69" i="8" s="1"/>
  <c r="D68" i="8"/>
  <c r="BP68" i="8" s="1"/>
  <c r="D67" i="8"/>
  <c r="BP67" i="8" s="1"/>
  <c r="D66" i="8"/>
  <c r="D65" i="8"/>
  <c r="BP65" i="8" s="1"/>
  <c r="D64" i="8"/>
  <c r="D63" i="8"/>
  <c r="D62" i="8"/>
  <c r="D61" i="8"/>
  <c r="BP61" i="8" s="1"/>
  <c r="D60" i="8"/>
  <c r="BP60" i="8" s="1"/>
  <c r="D59" i="8"/>
  <c r="D58" i="8"/>
  <c r="D57" i="8"/>
  <c r="BP57" i="8" s="1"/>
  <c r="D56" i="8"/>
  <c r="BP56" i="8" s="1"/>
  <c r="D55" i="8"/>
  <c r="D54" i="8"/>
  <c r="D53" i="8"/>
  <c r="BP53" i="8" s="1"/>
  <c r="D52" i="8"/>
  <c r="BP52" i="8" s="1"/>
  <c r="D51" i="8"/>
  <c r="BP51" i="8" s="1"/>
  <c r="D50" i="8"/>
  <c r="BP50" i="8" s="1"/>
  <c r="D49" i="8"/>
  <c r="BP49" i="8" s="1"/>
  <c r="D48" i="8"/>
  <c r="BP48" i="8" s="1"/>
  <c r="D47" i="8"/>
  <c r="D46" i="8"/>
  <c r="BP46" i="8" s="1"/>
  <c r="D45" i="8"/>
  <c r="BP45" i="8" s="1"/>
  <c r="D44" i="8"/>
  <c r="BP44" i="8" s="1"/>
  <c r="D43" i="8"/>
  <c r="BP43" i="8" s="1"/>
  <c r="D42" i="8"/>
  <c r="BP42" i="8" s="1"/>
  <c r="D41" i="8"/>
  <c r="BP41" i="8" s="1"/>
  <c r="D40" i="8"/>
  <c r="BP40" i="8" s="1"/>
  <c r="D39" i="8"/>
  <c r="D38" i="8"/>
  <c r="D37" i="8"/>
  <c r="BP37" i="8" s="1"/>
  <c r="D36" i="8"/>
  <c r="BP36" i="8" s="1"/>
  <c r="D35" i="8"/>
  <c r="D34" i="8"/>
  <c r="BP34" i="8" s="1"/>
  <c r="D33" i="8"/>
  <c r="BP33" i="8" s="1"/>
  <c r="CI39" i="9" l="1"/>
  <c r="CA39" i="9" s="1"/>
  <c r="CI35" i="9"/>
  <c r="CA35" i="9" s="1"/>
  <c r="CJ30" i="9"/>
  <c r="CB30" i="9" s="1"/>
  <c r="CJ48" i="9"/>
  <c r="CB48" i="9" s="1"/>
  <c r="CL35" i="9"/>
  <c r="CD35" i="9" s="1"/>
  <c r="CK20" i="9"/>
  <c r="CC20" i="9" s="1"/>
  <c r="CM23" i="9"/>
  <c r="CE23" i="9" s="1"/>
  <c r="CI24" i="9"/>
  <c r="CA24" i="9" s="1"/>
  <c r="CJ31" i="9"/>
  <c r="CB31" i="9" s="1"/>
  <c r="CL23" i="9"/>
  <c r="CD23" i="9" s="1"/>
  <c r="CN16" i="9"/>
  <c r="CF16" i="9" s="1"/>
  <c r="CI19" i="9"/>
  <c r="CA19" i="9" s="1"/>
  <c r="CJ33" i="9"/>
  <c r="CB33" i="9" s="1"/>
  <c r="CK51" i="9"/>
  <c r="CC51" i="9" s="1"/>
  <c r="CM33" i="9"/>
  <c r="CE33" i="9" s="1"/>
  <c r="CO25" i="9"/>
  <c r="CG25" i="9" s="1"/>
  <c r="CM49" i="9"/>
  <c r="CE49" i="9" s="1"/>
  <c r="CP33" i="9"/>
  <c r="CH33" i="9" s="1"/>
  <c r="CO26" i="9"/>
  <c r="CG26" i="9" s="1"/>
  <c r="CM25" i="9"/>
  <c r="CE25" i="9" s="1"/>
  <c r="CN49" i="9"/>
  <c r="CF49" i="9" s="1"/>
  <c r="CI40" i="9"/>
  <c r="CA40" i="9" s="1"/>
  <c r="CJ49" i="9"/>
  <c r="CB49" i="9" s="1"/>
  <c r="CM31" i="9"/>
  <c r="CE31" i="9" s="1"/>
  <c r="CM35" i="9"/>
  <c r="CE35" i="9" s="1"/>
  <c r="CK35" i="9"/>
  <c r="CC35" i="9" s="1"/>
  <c r="BQ31" i="8"/>
  <c r="CK14" i="9" s="1"/>
  <c r="CC14" i="9" s="1"/>
  <c r="CJ26" i="9"/>
  <c r="CB26" i="9" s="1"/>
  <c r="CK37" i="9"/>
  <c r="CC37" i="9" s="1"/>
  <c r="CL24" i="9"/>
  <c r="CD24" i="9" s="1"/>
  <c r="CI27" i="9"/>
  <c r="CA27" i="9" s="1"/>
  <c r="CI44" i="9"/>
  <c r="CA44" i="9" s="1"/>
  <c r="CI48" i="9"/>
  <c r="CA48" i="9" s="1"/>
  <c r="CI26" i="9"/>
  <c r="CA26" i="9" s="1"/>
  <c r="CI49" i="9"/>
  <c r="CA49" i="9" s="1"/>
  <c r="CJ37" i="9"/>
  <c r="CB37" i="9" s="1"/>
  <c r="CI31" i="9"/>
  <c r="CA31" i="9" s="1"/>
  <c r="CK40" i="9"/>
  <c r="CC40" i="9" s="1"/>
  <c r="CI51" i="9"/>
  <c r="CA51" i="9" s="1"/>
  <c r="CI20" i="9"/>
  <c r="CA20" i="9" s="1"/>
  <c r="CJ34" i="9"/>
  <c r="CB34" i="9" s="1"/>
  <c r="CK36" i="9"/>
  <c r="CC36" i="9" s="1"/>
  <c r="CO48" i="9"/>
  <c r="CG48" i="9" s="1"/>
  <c r="CJ27" i="9"/>
  <c r="CB27" i="9" s="1"/>
  <c r="CI15" i="9"/>
  <c r="CA15" i="9" s="1"/>
  <c r="CJ44" i="9"/>
  <c r="CB44" i="9" s="1"/>
  <c r="CK18" i="9"/>
  <c r="CC18" i="9" s="1"/>
  <c r="CK50" i="9"/>
  <c r="CC50" i="9" s="1"/>
  <c r="CL28" i="9"/>
  <c r="CD28" i="9" s="1"/>
  <c r="CL44" i="9"/>
  <c r="CD44" i="9" s="1"/>
  <c r="CI46" i="9"/>
  <c r="CA46" i="9" s="1"/>
  <c r="CP34" i="9"/>
  <c r="CH34" i="9" s="1"/>
  <c r="CL16" i="9"/>
  <c r="CD16" i="9" s="1"/>
  <c r="CK23" i="9"/>
  <c r="CC23" i="9" s="1"/>
  <c r="CL41" i="9"/>
  <c r="CD41" i="9" s="1"/>
  <c r="CO21" i="9"/>
  <c r="CG21" i="9" s="1"/>
  <c r="CI25" i="9"/>
  <c r="CA25" i="9" s="1"/>
  <c r="CI37" i="9"/>
  <c r="CA37" i="9" s="1"/>
  <c r="CK34" i="9"/>
  <c r="CC34" i="9" s="1"/>
  <c r="CK24" i="9"/>
  <c r="CC24" i="9" s="1"/>
  <c r="CK42" i="9"/>
  <c r="CC42" i="9" s="1"/>
  <c r="CJ28" i="9"/>
  <c r="CB28" i="9" s="1"/>
  <c r="CI22" i="9"/>
  <c r="CA22" i="9" s="1"/>
  <c r="CM44" i="9"/>
  <c r="CE44" i="9" s="1"/>
  <c r="CJ16" i="9"/>
  <c r="CB16" i="9" s="1"/>
  <c r="CM21" i="9"/>
  <c r="CE21" i="9" s="1"/>
  <c r="CP53" i="9"/>
  <c r="CH53" i="9" s="1"/>
  <c r="CI42" i="9"/>
  <c r="CA42" i="9" s="1"/>
  <c r="CK27" i="9"/>
  <c r="CC27" i="9" s="1"/>
  <c r="CK44" i="9"/>
  <c r="CC44" i="9" s="1"/>
  <c r="CO27" i="9"/>
  <c r="CG27" i="9" s="1"/>
  <c r="CJ39" i="9"/>
  <c r="CB39" i="9" s="1"/>
  <c r="CL19" i="9"/>
  <c r="CD19" i="9" s="1"/>
  <c r="CO37" i="9"/>
  <c r="CG37" i="9" s="1"/>
  <c r="CI29" i="9"/>
  <c r="CA29" i="9" s="1"/>
  <c r="CJ24" i="9"/>
  <c r="CB24" i="9" s="1"/>
  <c r="CJ23" i="9"/>
  <c r="CB23" i="9" s="1"/>
  <c r="CK49" i="9"/>
  <c r="CC49" i="9" s="1"/>
  <c r="CM28" i="9"/>
  <c r="CE28" i="9" s="1"/>
  <c r="CJ40" i="9"/>
  <c r="CB40" i="9" s="1"/>
  <c r="CM45" i="9"/>
  <c r="CE45" i="9" s="1"/>
  <c r="CN37" i="9"/>
  <c r="CF37" i="9" s="1"/>
  <c r="CP30" i="9"/>
  <c r="CH30" i="9" s="1"/>
  <c r="CJ42" i="9"/>
  <c r="CB42" i="9" s="1"/>
  <c r="CI45" i="9"/>
  <c r="CA45" i="9" s="1"/>
  <c r="CJ19" i="9"/>
  <c r="CB19" i="9" s="1"/>
  <c r="CJ51" i="9"/>
  <c r="CB51" i="9" s="1"/>
  <c r="CO47" i="9"/>
  <c r="CG47" i="9" s="1"/>
  <c r="CK29" i="9"/>
  <c r="CC29" i="9" s="1"/>
  <c r="CK45" i="9"/>
  <c r="CC45" i="9" s="1"/>
  <c r="CL39" i="9"/>
  <c r="CD39" i="9" s="1"/>
  <c r="CL47" i="9"/>
  <c r="CD47" i="9" s="1"/>
  <c r="CM16" i="9"/>
  <c r="CE16" i="9" s="1"/>
  <c r="CM24" i="9"/>
  <c r="CE24" i="9" s="1"/>
  <c r="CM32" i="9"/>
  <c r="CE32" i="9" s="1"/>
  <c r="CN32" i="9"/>
  <c r="CF32" i="9" s="1"/>
  <c r="CO32" i="9"/>
  <c r="CG32" i="9" s="1"/>
  <c r="CI36" i="9"/>
  <c r="CA36" i="9" s="1"/>
  <c r="CI53" i="9"/>
  <c r="CA53" i="9" s="1"/>
  <c r="CL37" i="9"/>
  <c r="CD37" i="9" s="1"/>
  <c r="CJ29" i="9"/>
  <c r="CB29" i="9" s="1"/>
  <c r="CJ45" i="9"/>
  <c r="CB45" i="9" s="1"/>
  <c r="CJ53" i="9"/>
  <c r="CB53" i="9" s="1"/>
  <c r="CK31" i="9"/>
  <c r="CC31" i="9" s="1"/>
  <c r="CL17" i="9"/>
  <c r="CD17" i="9" s="1"/>
  <c r="CM50" i="9"/>
  <c r="CE50" i="9" s="1"/>
  <c r="CK16" i="9"/>
  <c r="CC16" i="9" s="1"/>
  <c r="CL18" i="9"/>
  <c r="CD18" i="9" s="1"/>
  <c r="CM26" i="9"/>
  <c r="CE26" i="9" s="1"/>
  <c r="CI16" i="9"/>
  <c r="CA16" i="9" s="1"/>
  <c r="CK17" i="9"/>
  <c r="CC17" i="9" s="1"/>
  <c r="CM53" i="9"/>
  <c r="CE53" i="9" s="1"/>
  <c r="CK32" i="9"/>
  <c r="CC32" i="9" s="1"/>
  <c r="CL29" i="9"/>
  <c r="CD29" i="9" s="1"/>
  <c r="CL45" i="9"/>
  <c r="CD45" i="9" s="1"/>
  <c r="CL53" i="9"/>
  <c r="CD53" i="9" s="1"/>
  <c r="CM38" i="9"/>
  <c r="CE38" i="9" s="1"/>
  <c r="CO46" i="9"/>
  <c r="CG46" i="9" s="1"/>
  <c r="CP38" i="9"/>
  <c r="CH38" i="9" s="1"/>
  <c r="CK26" i="9"/>
  <c r="CC26" i="9" s="1"/>
  <c r="CJ17" i="9"/>
  <c r="CB17" i="9" s="1"/>
  <c r="CJ50" i="9"/>
  <c r="CB50" i="9" s="1"/>
  <c r="CK28" i="9"/>
  <c r="CC28" i="9" s="1"/>
  <c r="CM39" i="9"/>
  <c r="CE39" i="9" s="1"/>
  <c r="CJ20" i="9"/>
  <c r="CB20" i="9" s="1"/>
  <c r="CI23" i="9"/>
  <c r="CA23" i="9" s="1"/>
  <c r="CM18" i="9"/>
  <c r="CE18" i="9" s="1"/>
  <c r="CL30" i="9"/>
  <c r="CD30" i="9" s="1"/>
  <c r="CM17" i="9"/>
  <c r="CE17" i="9" s="1"/>
  <c r="CK25" i="9"/>
  <c r="CC25" i="9" s="1"/>
  <c r="CK41" i="9"/>
  <c r="CC41" i="9" s="1"/>
  <c r="CM36" i="9"/>
  <c r="CE36" i="9" s="1"/>
  <c r="CP52" i="9"/>
  <c r="CH52" i="9" s="1"/>
  <c r="CI34" i="9"/>
  <c r="CA34" i="9" s="1"/>
  <c r="CI38" i="9"/>
  <c r="CA38" i="9" s="1"/>
  <c r="CP44" i="9"/>
  <c r="CH44" i="9" s="1"/>
  <c r="CO31" i="9"/>
  <c r="CG31" i="9" s="1"/>
  <c r="CI50" i="9"/>
  <c r="CA50" i="9" s="1"/>
  <c r="CL22" i="9"/>
  <c r="CD22" i="9" s="1"/>
  <c r="CJ18" i="9"/>
  <c r="CB18" i="9" s="1"/>
  <c r="CL46" i="9"/>
  <c r="CD46" i="9" s="1"/>
  <c r="CP32" i="9"/>
  <c r="CH32" i="9" s="1"/>
  <c r="CL32" i="9"/>
  <c r="CD32" i="9" s="1"/>
  <c r="CJ36" i="9"/>
  <c r="CB36" i="9" s="1"/>
  <c r="CJ21" i="9"/>
  <c r="CB21" i="9" s="1"/>
  <c r="CM42" i="9"/>
  <c r="CE42" i="9" s="1"/>
  <c r="CM46" i="9"/>
  <c r="CE46" i="9" s="1"/>
  <c r="CK22" i="9"/>
  <c r="CC22" i="9" s="1"/>
  <c r="CM41" i="9"/>
  <c r="CE41" i="9" s="1"/>
  <c r="CJ38" i="9"/>
  <c r="CB38" i="9" s="1"/>
  <c r="CM19" i="9"/>
  <c r="CE19" i="9" s="1"/>
  <c r="CM51" i="9"/>
  <c r="CE51" i="9" s="1"/>
  <c r="CK30" i="9"/>
  <c r="CC30" i="9" s="1"/>
  <c r="CK21" i="9"/>
  <c r="CC21" i="9" s="1"/>
  <c r="CL31" i="9"/>
  <c r="CD31" i="9" s="1"/>
  <c r="CM27" i="9"/>
  <c r="CE27" i="9" s="1"/>
  <c r="CK33" i="9"/>
  <c r="CC33" i="9" s="1"/>
  <c r="CM15" i="9"/>
  <c r="CE15" i="9" s="1"/>
  <c r="CJ32" i="9"/>
  <c r="CB32" i="9" s="1"/>
  <c r="CN21" i="9"/>
  <c r="CF21" i="9" s="1"/>
  <c r="CM48" i="9"/>
  <c r="CE48" i="9" s="1"/>
  <c r="CN48" i="9"/>
  <c r="CF48" i="9" s="1"/>
  <c r="CP48" i="9"/>
  <c r="CH48" i="9" s="1"/>
  <c r="CJ47" i="9"/>
  <c r="CB47" i="9" s="1"/>
  <c r="CL27" i="9"/>
  <c r="CD27" i="9" s="1"/>
  <c r="CL51" i="9"/>
  <c r="CD51" i="9" s="1"/>
  <c r="CM20" i="9"/>
  <c r="CE20" i="9" s="1"/>
  <c r="CM52" i="9"/>
  <c r="CE52" i="9" s="1"/>
  <c r="CN36" i="9"/>
  <c r="CF36" i="9" s="1"/>
  <c r="CO44" i="9"/>
  <c r="CG44" i="9" s="1"/>
  <c r="CL20" i="9"/>
  <c r="CD20" i="9" s="1"/>
  <c r="CL36" i="9"/>
  <c r="CD36" i="9" s="1"/>
  <c r="CN45" i="9"/>
  <c r="CF45" i="9" s="1"/>
  <c r="CP45" i="9"/>
  <c r="CH45" i="9" s="1"/>
  <c r="CJ25" i="9"/>
  <c r="CB25" i="9" s="1"/>
  <c r="CJ41" i="9"/>
  <c r="CB41" i="9" s="1"/>
  <c r="CK43" i="9"/>
  <c r="CC43" i="9" s="1"/>
  <c r="CL21" i="9"/>
  <c r="CD21" i="9" s="1"/>
  <c r="CN30" i="9"/>
  <c r="CF30" i="9" s="1"/>
  <c r="CN38" i="9"/>
  <c r="CF38" i="9" s="1"/>
  <c r="CM22" i="9"/>
  <c r="CE22" i="9" s="1"/>
  <c r="CK52" i="9"/>
  <c r="CC52" i="9" s="1"/>
  <c r="CL38" i="9"/>
  <c r="CD38" i="9" s="1"/>
  <c r="CP47" i="9"/>
  <c r="CH47" i="9" s="1"/>
  <c r="CJ35" i="9"/>
  <c r="CB35" i="9" s="1"/>
  <c r="CM40" i="9"/>
  <c r="CE40" i="9" s="1"/>
  <c r="CO16" i="9"/>
  <c r="CG16" i="9" s="1"/>
  <c r="CI41" i="9"/>
  <c r="CA41" i="9" s="1"/>
  <c r="CK38" i="9"/>
  <c r="CC38" i="9" s="1"/>
  <c r="CL40" i="9"/>
  <c r="CD40" i="9" s="1"/>
  <c r="CN33" i="9"/>
  <c r="CF33" i="9" s="1"/>
  <c r="CP17" i="9"/>
  <c r="CH17" i="9" s="1"/>
  <c r="CK39" i="9"/>
  <c r="CC39" i="9" s="1"/>
  <c r="CK47" i="9"/>
  <c r="CC47" i="9" s="1"/>
  <c r="CL49" i="9"/>
  <c r="CD49" i="9" s="1"/>
  <c r="CM34" i="9"/>
  <c r="CE34" i="9" s="1"/>
  <c r="CN18" i="9"/>
  <c r="CF18" i="9" s="1"/>
  <c r="CN50" i="9"/>
  <c r="CF50" i="9" s="1"/>
  <c r="CO34" i="9"/>
  <c r="CG34" i="9" s="1"/>
  <c r="CO50" i="9"/>
  <c r="CG50" i="9" s="1"/>
  <c r="CM37" i="9"/>
  <c r="CE37" i="9" s="1"/>
  <c r="CO53" i="9"/>
  <c r="CG53" i="9" s="1"/>
  <c r="CM30" i="9"/>
  <c r="CE30" i="9" s="1"/>
  <c r="CI33" i="9"/>
  <c r="CA33" i="9" s="1"/>
  <c r="CJ43" i="9"/>
  <c r="CB43" i="9" s="1"/>
  <c r="CK46" i="9"/>
  <c r="CC46" i="9" s="1"/>
  <c r="CN41" i="9"/>
  <c r="CF41" i="9" s="1"/>
  <c r="CO33" i="9"/>
  <c r="CG33" i="9" s="1"/>
  <c r="CJ22" i="9"/>
  <c r="CB22" i="9" s="1"/>
  <c r="CJ46" i="9"/>
  <c r="CB46" i="9" s="1"/>
  <c r="CL34" i="9"/>
  <c r="CD34" i="9" s="1"/>
  <c r="CL42" i="9"/>
  <c r="CD42" i="9" s="1"/>
  <c r="CM43" i="9"/>
  <c r="CE43" i="9" s="1"/>
  <c r="CN51" i="9"/>
  <c r="CF51" i="9" s="1"/>
  <c r="CO35" i="9"/>
  <c r="CG35" i="9" s="1"/>
  <c r="CO51" i="9"/>
  <c r="CG51" i="9" s="1"/>
  <c r="CP35" i="9"/>
  <c r="CH35" i="9" s="1"/>
  <c r="CP43" i="9"/>
  <c r="CH43" i="9" s="1"/>
  <c r="CI43" i="9"/>
  <c r="CA43" i="9" s="1"/>
  <c r="CI21" i="9"/>
  <c r="CA21" i="9" s="1"/>
  <c r="CM29" i="9"/>
  <c r="CE29" i="9" s="1"/>
  <c r="CO45" i="9"/>
  <c r="CG45" i="9" s="1"/>
  <c r="CP29" i="9"/>
  <c r="CH29" i="9" s="1"/>
  <c r="CK19" i="9"/>
  <c r="CC19" i="9" s="1"/>
  <c r="CN22" i="9"/>
  <c r="CF22" i="9" s="1"/>
  <c r="CN46" i="9"/>
  <c r="CF46" i="9" s="1"/>
  <c r="CO30" i="9"/>
  <c r="CG30" i="9" s="1"/>
  <c r="CL48" i="9"/>
  <c r="CD48" i="9" s="1"/>
  <c r="CM47" i="9"/>
  <c r="CE47" i="9" s="1"/>
  <c r="CI32" i="9"/>
  <c r="CA32" i="9" s="1"/>
  <c r="CP16" i="9"/>
  <c r="CH16" i="9" s="1"/>
  <c r="CO41" i="9"/>
  <c r="CG41" i="9" s="1"/>
  <c r="CK48" i="9"/>
  <c r="CC48" i="9" s="1"/>
  <c r="CL50" i="9"/>
  <c r="CD50" i="9" s="1"/>
  <c r="CN19" i="9"/>
  <c r="CF19" i="9" s="1"/>
  <c r="CL43" i="9"/>
  <c r="CD43" i="9" s="1"/>
  <c r="CJ52" i="9"/>
  <c r="CB52" i="9" s="1"/>
  <c r="CN29" i="9"/>
  <c r="CF29" i="9" s="1"/>
  <c r="CO52" i="9"/>
  <c r="CG52" i="9" s="1"/>
  <c r="CL52" i="9"/>
  <c r="CD52" i="9" s="1"/>
  <c r="CN53" i="9"/>
  <c r="CF53" i="9" s="1"/>
  <c r="CO29" i="9"/>
  <c r="CG29" i="9" s="1"/>
  <c r="CP21" i="9"/>
  <c r="CH21" i="9" s="1"/>
  <c r="CP37" i="9"/>
  <c r="CH37" i="9" s="1"/>
  <c r="CO28" i="9"/>
  <c r="CG28" i="9" s="1"/>
  <c r="CO22" i="9"/>
  <c r="CG22" i="9" s="1"/>
  <c r="CP22" i="9"/>
  <c r="CH22" i="9" s="1"/>
  <c r="CP46" i="9"/>
  <c r="CH46" i="9" s="1"/>
  <c r="CN15" i="9"/>
  <c r="CF15" i="9" s="1"/>
  <c r="CN23" i="9"/>
  <c r="CF23" i="9" s="1"/>
  <c r="CN31" i="9"/>
  <c r="CF31" i="9" s="1"/>
  <c r="CN39" i="9"/>
  <c r="CF39" i="9" s="1"/>
  <c r="CN47" i="9"/>
  <c r="CF47" i="9" s="1"/>
  <c r="CO23" i="9"/>
  <c r="CG23" i="9" s="1"/>
  <c r="CO39" i="9"/>
  <c r="CG39" i="9" s="1"/>
  <c r="CP15" i="9"/>
  <c r="CH15" i="9" s="1"/>
  <c r="CP31" i="9"/>
  <c r="CH31" i="9" s="1"/>
  <c r="CP39" i="9"/>
  <c r="CH39" i="9" s="1"/>
  <c r="CN40" i="9"/>
  <c r="CF40" i="9" s="1"/>
  <c r="CO24" i="9"/>
  <c r="CG24" i="9" s="1"/>
  <c r="CO40" i="9"/>
  <c r="CG40" i="9" s="1"/>
  <c r="CO38" i="9"/>
  <c r="CG38" i="9" s="1"/>
  <c r="CO17" i="9"/>
  <c r="CG17" i="9" s="1"/>
  <c r="CO49" i="9"/>
  <c r="CG49" i="9" s="1"/>
  <c r="CN34" i="9"/>
  <c r="CF34" i="9" s="1"/>
  <c r="CO42" i="9"/>
  <c r="CG42" i="9" s="1"/>
  <c r="CP23" i="9"/>
  <c r="CH23" i="9" s="1"/>
  <c r="CK53" i="9"/>
  <c r="CC53" i="9" s="1"/>
  <c r="CN25" i="9"/>
  <c r="CF25" i="9" s="1"/>
  <c r="CN35" i="9"/>
  <c r="CF35" i="9" s="1"/>
  <c r="CO19" i="9"/>
  <c r="CG19" i="9" s="1"/>
  <c r="CO43" i="9"/>
  <c r="CG43" i="9" s="1"/>
  <c r="CP19" i="9"/>
  <c r="CH19" i="9" s="1"/>
  <c r="CP27" i="9"/>
  <c r="CH27" i="9" s="1"/>
  <c r="CP51" i="9"/>
  <c r="CH51" i="9" s="1"/>
  <c r="CO15" i="9"/>
  <c r="CG15" i="9" s="1"/>
  <c r="CN24" i="9"/>
  <c r="CF24" i="9" s="1"/>
  <c r="CN17" i="9"/>
  <c r="CF17" i="9" s="1"/>
  <c r="CN20" i="9"/>
  <c r="CF20" i="9" s="1"/>
  <c r="CN52" i="9"/>
  <c r="CF52" i="9" s="1"/>
  <c r="CO36" i="9"/>
  <c r="CG36" i="9" s="1"/>
  <c r="CP20" i="9"/>
  <c r="CH20" i="9" s="1"/>
  <c r="CP28" i="9"/>
  <c r="CH28" i="9" s="1"/>
  <c r="CP36" i="9"/>
  <c r="CH36" i="9" s="1"/>
</calcChain>
</file>

<file path=xl/sharedStrings.xml><?xml version="1.0" encoding="utf-8"?>
<sst xmlns="http://schemas.openxmlformats.org/spreadsheetml/2006/main" count="2972" uniqueCount="221">
  <si>
    <t>Nº</t>
  </si>
  <si>
    <t>Materia</t>
  </si>
  <si>
    <t>CE1</t>
  </si>
  <si>
    <t>CE2</t>
  </si>
  <si>
    <t>CE3</t>
  </si>
  <si>
    <t>CE4</t>
  </si>
  <si>
    <t>CE5</t>
  </si>
  <si>
    <t>CE6</t>
  </si>
  <si>
    <t>CE7</t>
  </si>
  <si>
    <t>CE8</t>
  </si>
  <si>
    <t>CE9</t>
  </si>
  <si>
    <t>CE10</t>
  </si>
  <si>
    <t>Ámbito Científico-Tecnológico (Diversificación)</t>
  </si>
  <si>
    <t>CCL1</t>
  </si>
  <si>
    <t>STEM1</t>
  </si>
  <si>
    <t>STEM2</t>
  </si>
  <si>
    <t>STEM4</t>
  </si>
  <si>
    <t>CD1</t>
  </si>
  <si>
    <t>CPSAA4</t>
  </si>
  <si>
    <t>CC3</t>
  </si>
  <si>
    <t>CCL2</t>
  </si>
  <si>
    <t>CD2</t>
  </si>
  <si>
    <t>STEM3</t>
  </si>
  <si>
    <t>CD3</t>
  </si>
  <si>
    <t>CPSAA5</t>
  </si>
  <si>
    <t>STEM5</t>
  </si>
  <si>
    <t>CD4</t>
  </si>
  <si>
    <t>CPSAA2</t>
  </si>
  <si>
    <t>CC4</t>
  </si>
  <si>
    <t>CCL3</t>
  </si>
  <si>
    <t>CCEC3</t>
  </si>
  <si>
    <t>CD5</t>
  </si>
  <si>
    <t>CCEC2</t>
  </si>
  <si>
    <t>CPSAA1</t>
  </si>
  <si>
    <t>CC1</t>
  </si>
  <si>
    <t>CCL5</t>
  </si>
  <si>
    <t>CP3</t>
  </si>
  <si>
    <t>CPSAA3</t>
  </si>
  <si>
    <t>CC2</t>
  </si>
  <si>
    <t>Ámbito Lingüístico y Social (Diversificación)</t>
  </si>
  <si>
    <t>CCEC1</t>
  </si>
  <si>
    <t>CL3</t>
  </si>
  <si>
    <t>CP2</t>
  </si>
  <si>
    <t>CCL4</t>
  </si>
  <si>
    <t>CCEC4</t>
  </si>
  <si>
    <t>CP1</t>
  </si>
  <si>
    <t>Ámbito de Ciencias Aplicadas (CFGB)</t>
  </si>
  <si>
    <t>Ámbito de Comunicación y Ciencias Sociales (CFGB)</t>
  </si>
  <si>
    <t>Artes Escénicas</t>
  </si>
  <si>
    <t>CCEC5</t>
  </si>
  <si>
    <t>CCEC6</t>
  </si>
  <si>
    <t>Biología y Geología</t>
  </si>
  <si>
    <t>Cultura Científica</t>
  </si>
  <si>
    <t>Desarrollo Digital</t>
  </si>
  <si>
    <t>CPSAA5yCE3</t>
  </si>
  <si>
    <t>Digitalización</t>
  </si>
  <si>
    <t>Economía y Emprendimiento</t>
  </si>
  <si>
    <t>CE3.</t>
  </si>
  <si>
    <t>Educación en Valores Cívicos y Éticos</t>
  </si>
  <si>
    <t>Educación Plástica, Visual y Audiovisual</t>
  </si>
  <si>
    <t>Emprendimiento, Sostenibilidad y Consumo Responsable</t>
  </si>
  <si>
    <t>Expresión Artística</t>
  </si>
  <si>
    <t>Filosofía</t>
  </si>
  <si>
    <t>STEMS</t>
  </si>
  <si>
    <t>Formación y Orientación Personal y Profesional</t>
  </si>
  <si>
    <t>Latín</t>
  </si>
  <si>
    <t>Música activa, movimiento y folclore</t>
  </si>
  <si>
    <t>CPSAA6</t>
  </si>
  <si>
    <t>CPSAA7</t>
  </si>
  <si>
    <t>CCE3</t>
  </si>
  <si>
    <t>Proyectos de Robótica</t>
  </si>
  <si>
    <t>Proyectos de Artes Plásticas y Visuales</t>
  </si>
  <si>
    <t>CCEC</t>
  </si>
  <si>
    <t>Taller de Emprendimiento y Finanzas Personales</t>
  </si>
  <si>
    <t>Tecnología</t>
  </si>
  <si>
    <t>Tecnología y Digitalización</t>
  </si>
  <si>
    <t>Cultura Clásica</t>
  </si>
  <si>
    <t>Educación Física</t>
  </si>
  <si>
    <t>Física y Química</t>
  </si>
  <si>
    <t>Geografía e Historia</t>
  </si>
  <si>
    <t>Lengua Castellana y Literatura</t>
  </si>
  <si>
    <t>Lengua Extranjera</t>
  </si>
  <si>
    <t>Matemáticas</t>
  </si>
  <si>
    <t>Música</t>
  </si>
  <si>
    <t>Segunda Lengua Extranjera</t>
  </si>
  <si>
    <t>Competencia en comunicación lingüística (CCL)</t>
  </si>
  <si>
    <t>Competencia Plurilingüe CP)</t>
  </si>
  <si>
    <t>Competencia Matemática y Competencia en Ciencia, Tecnología e Ingeniería (STEM)</t>
  </si>
  <si>
    <t>Competencia Digital (CD)</t>
  </si>
  <si>
    <t>Competencia Personal, Social y de Aprender a Aprender (CPSAA)</t>
  </si>
  <si>
    <t>Competencia Ciudadana (CC)</t>
  </si>
  <si>
    <t>Competencia Emprendedora (CE)</t>
  </si>
  <si>
    <t>Competencia en Conciencia y Expresión Culturales (CCEC)</t>
  </si>
  <si>
    <t>NOMBRE Y APELLIDOS DEL ALUMNADO</t>
  </si>
  <si>
    <t>CCL</t>
  </si>
  <si>
    <t>CP</t>
  </si>
  <si>
    <t>STEM</t>
  </si>
  <si>
    <t>CD</t>
  </si>
  <si>
    <t>CPSAA</t>
  </si>
  <si>
    <t>CC</t>
  </si>
  <si>
    <t>CE</t>
  </si>
  <si>
    <t>Alumno/a 1</t>
  </si>
  <si>
    <t>Alumno/a 2</t>
  </si>
  <si>
    <t>Alumno/a 3</t>
  </si>
  <si>
    <t>Alumno/a 4</t>
  </si>
  <si>
    <t>Alumno/a 5</t>
  </si>
  <si>
    <t>Alumno/a 6</t>
  </si>
  <si>
    <t>Alumno/a 7</t>
  </si>
  <si>
    <t>Alumno/a 8</t>
  </si>
  <si>
    <t>Alumno/a 9</t>
  </si>
  <si>
    <t>Alumno/a 10</t>
  </si>
  <si>
    <t>Alumno/a 11</t>
  </si>
  <si>
    <t>Alumno/a 12</t>
  </si>
  <si>
    <t>Alumno/a 13</t>
  </si>
  <si>
    <t>Alumno/a 14</t>
  </si>
  <si>
    <t>Alumno/a 15</t>
  </si>
  <si>
    <t>Alumno/a 16</t>
  </si>
  <si>
    <t>Alumno/a 17</t>
  </si>
  <si>
    <t>Alumno/a 18</t>
  </si>
  <si>
    <t>Alumno/a 19</t>
  </si>
  <si>
    <t>Alumno/a 20</t>
  </si>
  <si>
    <t>Alumno/a 21</t>
  </si>
  <si>
    <t>Alumno/a 22</t>
  </si>
  <si>
    <t>Alumno/a 23</t>
  </si>
  <si>
    <t>Alumno/a 24</t>
  </si>
  <si>
    <t>Alumno/a 25</t>
  </si>
  <si>
    <t>Alumno/a 26</t>
  </si>
  <si>
    <t>Alumno/a 27</t>
  </si>
  <si>
    <t>Alumno/a 28</t>
  </si>
  <si>
    <t>Alumno/a 29</t>
  </si>
  <si>
    <t>Alumno/a 30</t>
  </si>
  <si>
    <t>Alumno/a 31</t>
  </si>
  <si>
    <t>Alumno/a 32</t>
  </si>
  <si>
    <t>Alumno/a 33</t>
  </si>
  <si>
    <t>Alumno/a 34</t>
  </si>
  <si>
    <t>Alumno/a 35</t>
  </si>
  <si>
    <t>Alumno/a 36</t>
  </si>
  <si>
    <t>Alumno/a 37</t>
  </si>
  <si>
    <t>Alumno/a 38</t>
  </si>
  <si>
    <t>Alumno/a 39</t>
  </si>
  <si>
    <t>Alumno/a 40</t>
  </si>
  <si>
    <t>Lengua Extranjera: inglés</t>
  </si>
  <si>
    <t>Elegir la materia optativa del alumno/a</t>
  </si>
  <si>
    <t xml:space="preserve">Competencia en comunicación lingüística </t>
  </si>
  <si>
    <t>Competencia Plurilingüe</t>
  </si>
  <si>
    <t xml:space="preserve">Competencia Matemática y Competencia en Ciencia, Tecnología e Ingeniería </t>
  </si>
  <si>
    <t xml:space="preserve">Competencia Digital </t>
  </si>
  <si>
    <t xml:space="preserve">Competencia Personal, Social y de Aprender a Aprender </t>
  </si>
  <si>
    <t xml:space="preserve">Competencia Ciudadana </t>
  </si>
  <si>
    <t xml:space="preserve">Competencia en Conciencia y Expresión Culturales </t>
  </si>
  <si>
    <t>Competencia Emprendedora</t>
  </si>
  <si>
    <t>Materias comunes con Segunda lengua extranjera</t>
  </si>
  <si>
    <t xml:space="preserve">PERFIL DE SALIDA DEL ALUMNADO </t>
  </si>
  <si>
    <t>Artes Escénicas, Danza y Folclore</t>
  </si>
  <si>
    <t>Matemáticas A o B</t>
  </si>
  <si>
    <t>TOTAL COMUNES</t>
  </si>
  <si>
    <t>MATERIA DE OPCIÓN 1</t>
  </si>
  <si>
    <t>MATERIAS DE OPCIÓN</t>
  </si>
  <si>
    <t>MATERIA DE OPCIÓN 2</t>
  </si>
  <si>
    <t>MATERIA DE OPCIÓN 3</t>
  </si>
  <si>
    <t>MATERIA OPTATIVA</t>
  </si>
  <si>
    <t>MATERIAS COMUNES (CÁLCULO NIVEL DESEMPEÑO)</t>
  </si>
  <si>
    <t>MATERIAS COMUNES (DESCRIPTORES)</t>
  </si>
  <si>
    <t>MATERIA DE OPCIÓN (CÁLCULO)</t>
  </si>
  <si>
    <t>MATERIA OPTATIVA (CÁLCULO)</t>
  </si>
  <si>
    <t>ESCALA DEL NIVEL DE ADQUISICIÓN DE LAS COMPETENCIAS CLAVE</t>
  </si>
  <si>
    <t>Elegir la 1ª materia DE OPCIÓN del alumno/a</t>
  </si>
  <si>
    <t>Elegir la 2ª materia DE OPCIÓN del alumno/a</t>
  </si>
  <si>
    <t>Elegir la 3ª materia DE OPCIÓN del alumno/a</t>
  </si>
  <si>
    <t xml:space="preserve">Cultura Clásica </t>
  </si>
  <si>
    <t>Música Activa, Movimiento y Folclore</t>
  </si>
  <si>
    <t>1º A</t>
  </si>
  <si>
    <t xml:space="preserve">GRUPO:  </t>
  </si>
  <si>
    <t>1º ESO</t>
  </si>
  <si>
    <t xml:space="preserve">NIVEL:  </t>
  </si>
  <si>
    <t>4º ESO</t>
  </si>
  <si>
    <t>4º A</t>
  </si>
  <si>
    <t>MATERIAS COMUNES</t>
  </si>
  <si>
    <t>3º ESO</t>
  </si>
  <si>
    <t>3º A</t>
  </si>
  <si>
    <t>MATERIAS DE 3º ESO:</t>
  </si>
  <si>
    <t>MATERIAS DE 1º ESO:</t>
  </si>
  <si>
    <t>MATERIAS DE 4º ESO:</t>
  </si>
  <si>
    <t>Materias</t>
  </si>
  <si>
    <t>CÁLCULO</t>
  </si>
  <si>
    <t>1ª MATERIA DE OPCIÓN</t>
  </si>
  <si>
    <t>2ª MATERIA DE OPCIÓN</t>
  </si>
  <si>
    <t>3ª MATERIA DE OPCIÓN</t>
  </si>
  <si>
    <t xml:space="preserve">Ámbito Científico-Tecnológico </t>
  </si>
  <si>
    <t xml:space="preserve">Ámbito Lingüístico y Social </t>
  </si>
  <si>
    <t>MATERIAS DE 3º ESO DE DIVERSIFICACIÓN:</t>
  </si>
  <si>
    <t>3º ESO DIVERSIFICACIÓN</t>
  </si>
  <si>
    <t>3º DIV</t>
  </si>
  <si>
    <t>Ámbito Científico-Tecnológico</t>
  </si>
  <si>
    <t>Ámbito Lingüístico y Social</t>
  </si>
  <si>
    <t>1 MATERIA DE OPCIÓN</t>
  </si>
  <si>
    <t>1 MATERIA OPTATIVA</t>
  </si>
  <si>
    <t>4º ESO DIVERSIFICACIÓN</t>
  </si>
  <si>
    <t>4º DIV</t>
  </si>
  <si>
    <t>Elegir la materia DE OPCIÓN del alumno/a</t>
  </si>
  <si>
    <t>nº materia</t>
  </si>
  <si>
    <t>2º ESO</t>
  </si>
  <si>
    <t>2º A</t>
  </si>
  <si>
    <t>Materias comunes</t>
  </si>
  <si>
    <t>Ámbito práctico (Tecnología y Digitalización)</t>
  </si>
  <si>
    <t>Nivel mínimo=
(&gt;=)</t>
  </si>
  <si>
    <t>Nivel máximo
(&lt;)</t>
  </si>
  <si>
    <r>
      <rPr>
        <b/>
        <sz val="12"/>
        <color theme="1"/>
        <rFont val="Arial"/>
        <family val="2"/>
      </rPr>
      <t>No iniciado (NI)</t>
    </r>
    <r>
      <rPr>
        <sz val="12"/>
        <color theme="1"/>
        <rFont val="Arial"/>
        <family val="2"/>
      </rPr>
      <t xml:space="preserve"> en el grado de competencia esperado</t>
    </r>
  </si>
  <si>
    <r>
      <rPr>
        <b/>
        <sz val="12"/>
        <color theme="1"/>
        <rFont val="Arial"/>
        <family val="2"/>
      </rPr>
      <t>Está en proceso (EP)</t>
    </r>
    <r>
      <rPr>
        <sz val="12"/>
        <color theme="1"/>
        <rFont val="Arial"/>
        <family val="2"/>
      </rPr>
      <t xml:space="preserve"> de conseguir el grado de competencia esperado</t>
    </r>
  </si>
  <si>
    <r>
      <rPr>
        <b/>
        <sz val="12"/>
        <color theme="1"/>
        <rFont val="Arial"/>
        <family val="2"/>
      </rPr>
      <t>Ha conseguido (C)</t>
    </r>
    <r>
      <rPr>
        <sz val="12"/>
        <color theme="1"/>
        <rFont val="Arial"/>
        <family val="2"/>
      </rPr>
      <t xml:space="preserve"> el grado de competencia esperado</t>
    </r>
  </si>
  <si>
    <r>
      <rPr>
        <b/>
        <sz val="12"/>
        <color theme="1"/>
        <rFont val="Arial"/>
        <family val="2"/>
      </rPr>
      <t>Ha conseguido de manera relevante (R)</t>
    </r>
    <r>
      <rPr>
        <sz val="12"/>
        <color theme="1"/>
        <rFont val="Arial"/>
        <family val="2"/>
      </rPr>
      <t xml:space="preserve"> el grado de competencia esperado</t>
    </r>
  </si>
  <si>
    <r>
      <rPr>
        <b/>
        <sz val="12"/>
        <color theme="1"/>
        <rFont val="Arial"/>
        <family val="2"/>
      </rPr>
      <t>Ha conseguido de manera excelente (E)</t>
    </r>
    <r>
      <rPr>
        <sz val="12"/>
        <color theme="1"/>
        <rFont val="Arial"/>
        <family val="2"/>
      </rPr>
      <t xml:space="preserve"> el grado de competencia esperado</t>
    </r>
  </si>
  <si>
    <t>GRADO DE ADQUISICIÓN DE LAS COMPETENCIAS CLAVE DEL PERFIL DE SALIDA</t>
  </si>
  <si>
    <t>COMPETENCIAS NO ALCANZADAS</t>
  </si>
  <si>
    <t>NI:  No iniciado en el grado de competencia esperado</t>
  </si>
  <si>
    <t>EP:  En proceso de conseguir el grado de competencia esperado</t>
  </si>
  <si>
    <t xml:space="preserve">COMPETENCIAS ALCANZADAS	
	</t>
  </si>
  <si>
    <t>C:  Ha conseguido el grado de competencia esperado</t>
  </si>
  <si>
    <t>R:  Ha conseguido de manera relevante el grado de competencia esperado</t>
  </si>
  <si>
    <t>E:  Ha conseguido de manera excelente el grado de competencia esperado</t>
  </si>
  <si>
    <t>COMPETENCIAS CLAVE (a título 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</si>
</sst>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MT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A0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2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3" borderId="4" xfId="0" applyFill="1" applyBorder="1"/>
    <xf numFmtId="0" fontId="0" fillId="3" borderId="5" xfId="0" applyFill="1" applyBorder="1"/>
    <xf numFmtId="0" fontId="2" fillId="3" borderId="4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2" fillId="3" borderId="6" xfId="0" applyFont="1" applyFill="1" applyBorder="1"/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0" borderId="0" xfId="0" applyFont="1"/>
    <xf numFmtId="9" fontId="0" fillId="0" borderId="0" xfId="0" applyNumberFormat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8" fillId="3" borderId="1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8" fillId="4" borderId="28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5" borderId="33" xfId="0" applyFill="1" applyBorder="1"/>
    <xf numFmtId="0" fontId="5" fillId="4" borderId="3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2" fontId="6" fillId="4" borderId="23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4" borderId="24" xfId="0" applyNumberFormat="1" applyFont="1" applyFill="1" applyBorder="1" applyAlignment="1">
      <alignment horizontal="center" vertical="center"/>
    </xf>
    <xf numFmtId="2" fontId="6" fillId="4" borderId="25" xfId="0" applyNumberFormat="1" applyFont="1" applyFill="1" applyBorder="1" applyAlignment="1">
      <alignment horizontal="center" vertical="center"/>
    </xf>
    <xf numFmtId="2" fontId="6" fillId="4" borderId="29" xfId="0" applyNumberFormat="1" applyFont="1" applyFill="1" applyBorder="1" applyAlignment="1">
      <alignment horizontal="center" vertical="center"/>
    </xf>
    <xf numFmtId="2" fontId="6" fillId="4" borderId="27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26" xfId="0" applyNumberFormat="1" applyFont="1" applyFill="1" applyBorder="1" applyAlignment="1">
      <alignment horizontal="center" vertical="center"/>
    </xf>
    <xf numFmtId="2" fontId="6" fillId="4" borderId="30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8" fillId="3" borderId="41" xfId="0" applyFont="1" applyFill="1" applyBorder="1" applyAlignment="1">
      <alignment vertical="center"/>
    </xf>
    <xf numFmtId="0" fontId="8" fillId="3" borderId="42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4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4" borderId="14" xfId="0" applyFill="1" applyBorder="1"/>
    <xf numFmtId="0" fontId="1" fillId="9" borderId="15" xfId="0" applyFont="1" applyFill="1" applyBorder="1"/>
    <xf numFmtId="0" fontId="5" fillId="5" borderId="37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4" xfId="0" applyFont="1" applyFill="1" applyBorder="1"/>
    <xf numFmtId="0" fontId="6" fillId="2" borderId="0" xfId="0" applyFont="1" applyFill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6" fillId="0" borderId="48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4" borderId="48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4" borderId="28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4" borderId="49" xfId="0" applyNumberFormat="1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/>
    </xf>
    <xf numFmtId="1" fontId="1" fillId="14" borderId="0" xfId="1" applyNumberFormat="1" applyFont="1" applyFill="1" applyBorder="1" applyAlignment="1">
      <alignment horizontal="center"/>
    </xf>
    <xf numFmtId="0" fontId="0" fillId="13" borderId="13" xfId="0" applyFill="1" applyBorder="1"/>
    <xf numFmtId="0" fontId="0" fillId="13" borderId="14" xfId="0" applyFill="1" applyBorder="1"/>
    <xf numFmtId="0" fontId="0" fillId="13" borderId="15" xfId="0" applyFill="1" applyBorder="1"/>
    <xf numFmtId="0" fontId="0" fillId="14" borderId="15" xfId="0" applyFill="1" applyBorder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6" fillId="4" borderId="2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1" fontId="0" fillId="0" borderId="0" xfId="0" applyNumberFormat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1" fillId="0" borderId="0" xfId="1" applyNumberFormat="1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1" fontId="1" fillId="0" borderId="5" xfId="1" applyNumberFormat="1" applyFont="1" applyFill="1" applyBorder="1" applyAlignment="1">
      <alignment horizontal="center"/>
    </xf>
    <xf numFmtId="1" fontId="1" fillId="0" borderId="7" xfId="1" applyNumberFormat="1" applyFont="1" applyFill="1" applyBorder="1" applyAlignment="1">
      <alignment horizontal="center"/>
    </xf>
    <xf numFmtId="1" fontId="1" fillId="0" borderId="8" xfId="1" applyNumberFormat="1" applyFont="1" applyFill="1" applyBorder="1" applyAlignment="1">
      <alignment horizontal="center"/>
    </xf>
    <xf numFmtId="0" fontId="0" fillId="13" borderId="3" xfId="0" applyFill="1" applyBorder="1"/>
    <xf numFmtId="0" fontId="0" fillId="13" borderId="5" xfId="0" applyFill="1" applyBorder="1"/>
    <xf numFmtId="0" fontId="5" fillId="4" borderId="52" xfId="0" applyFont="1" applyFill="1" applyBorder="1" applyAlignment="1">
      <alignment horizontal="center" vertical="center" wrapText="1"/>
    </xf>
    <xf numFmtId="0" fontId="1" fillId="3" borderId="15" xfId="0" applyFont="1" applyFill="1" applyBorder="1"/>
    <xf numFmtId="1" fontId="1" fillId="0" borderId="2" xfId="1" applyNumberFormat="1" applyFont="1" applyFill="1" applyBorder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1" fillId="0" borderId="4" xfId="1" applyNumberFormat="1" applyFont="1" applyFill="1" applyBorder="1" applyAlignment="1">
      <alignment horizontal="center"/>
    </xf>
    <xf numFmtId="1" fontId="1" fillId="0" borderId="6" xfId="1" applyNumberFormat="1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1" xfId="1" applyNumberFormat="1" applyFont="1" applyFill="1" applyBorder="1" applyAlignment="1">
      <alignment horizontal="center"/>
    </xf>
    <xf numFmtId="49" fontId="0" fillId="13" borderId="8" xfId="0" applyNumberFormat="1" applyFill="1" applyBorder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8" fillId="4" borderId="13" xfId="0" applyNumberFormat="1" applyFont="1" applyFill="1" applyBorder="1" applyAlignment="1">
      <alignment horizontal="left" vertical="center"/>
    </xf>
    <xf numFmtId="1" fontId="8" fillId="0" borderId="51" xfId="0" applyNumberFormat="1" applyFont="1" applyBorder="1" applyAlignment="1">
      <alignment horizontal="left" vertical="center"/>
    </xf>
    <xf numFmtId="1" fontId="8" fillId="4" borderId="51" xfId="0" applyNumberFormat="1" applyFont="1" applyFill="1" applyBorder="1" applyAlignment="1">
      <alignment horizontal="left" vertical="center"/>
    </xf>
    <xf numFmtId="1" fontId="8" fillId="0" borderId="15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" fontId="8" fillId="4" borderId="47" xfId="0" applyNumberFormat="1" applyFont="1" applyFill="1" applyBorder="1" applyAlignment="1">
      <alignment horizontal="left" vertical="center"/>
    </xf>
    <xf numFmtId="1" fontId="8" fillId="0" borderId="14" xfId="0" applyNumberFormat="1" applyFont="1" applyBorder="1" applyAlignment="1">
      <alignment horizontal="left" vertical="center"/>
    </xf>
    <xf numFmtId="1" fontId="8" fillId="4" borderId="53" xfId="0" applyNumberFormat="1" applyFont="1" applyFill="1" applyBorder="1" applyAlignment="1">
      <alignment horizontal="left" vertical="center"/>
    </xf>
    <xf numFmtId="1" fontId="8" fillId="0" borderId="47" xfId="0" applyNumberFormat="1" applyFont="1" applyBorder="1" applyAlignment="1">
      <alignment horizontal="left" vertical="center"/>
    </xf>
    <xf numFmtId="0" fontId="8" fillId="3" borderId="41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1" fillId="3" borderId="6" xfId="0" applyFont="1" applyFill="1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13" borderId="2" xfId="0" applyFill="1" applyBorder="1"/>
    <xf numFmtId="0" fontId="0" fillId="13" borderId="0" xfId="0" applyFill="1"/>
    <xf numFmtId="49" fontId="0" fillId="13" borderId="7" xfId="0" applyNumberFormat="1" applyFill="1" applyBorder="1"/>
    <xf numFmtId="0" fontId="1" fillId="15" borderId="1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" fillId="15" borderId="5" xfId="0" applyFont="1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0" xfId="0" applyFill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1" fillId="15" borderId="7" xfId="0" applyFont="1" applyFill="1" applyBorder="1" applyAlignment="1">
      <alignment horizontal="center"/>
    </xf>
    <xf numFmtId="0" fontId="1" fillId="15" borderId="8" xfId="0" applyFont="1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2" fontId="6" fillId="4" borderId="21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left" vertical="center"/>
    </xf>
    <xf numFmtId="1" fontId="8" fillId="4" borderId="0" xfId="0" applyNumberFormat="1" applyFont="1" applyFill="1" applyAlignment="1">
      <alignment horizontal="left" vertical="center"/>
    </xf>
    <xf numFmtId="1" fontId="8" fillId="0" borderId="24" xfId="0" applyNumberFormat="1" applyFont="1" applyBorder="1" applyAlignment="1">
      <alignment horizontal="left" vertical="center"/>
    </xf>
    <xf numFmtId="1" fontId="8" fillId="4" borderId="24" xfId="0" applyNumberFormat="1" applyFont="1" applyFill="1" applyBorder="1" applyAlignment="1">
      <alignment horizontal="left" vertical="center"/>
    </xf>
    <xf numFmtId="1" fontId="8" fillId="0" borderId="9" xfId="0" applyNumberFormat="1" applyFont="1" applyBorder="1" applyAlignment="1">
      <alignment horizontal="left" vertical="center"/>
    </xf>
    <xf numFmtId="1" fontId="8" fillId="4" borderId="9" xfId="0" applyNumberFormat="1" applyFont="1" applyFill="1" applyBorder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1" fontId="8" fillId="0" borderId="7" xfId="0" applyNumberFormat="1" applyFont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6" fillId="10" borderId="0" xfId="0" applyFont="1" applyFill="1"/>
    <xf numFmtId="0" fontId="5" fillId="5" borderId="41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17" borderId="0" xfId="0" applyFont="1" applyFill="1" applyAlignment="1">
      <alignment horizontal="center" vertical="center" wrapText="1"/>
    </xf>
    <xf numFmtId="0" fontId="8" fillId="17" borderId="0" xfId="0" applyFont="1" applyFill="1" applyAlignment="1">
      <alignment horizontal="left"/>
    </xf>
    <xf numFmtId="0" fontId="8" fillId="17" borderId="0" xfId="0" applyFont="1" applyFill="1" applyAlignment="1">
      <alignment horizontal="center"/>
    </xf>
    <xf numFmtId="0" fontId="7" fillId="17" borderId="0" xfId="0" applyFont="1" applyFill="1" applyAlignment="1">
      <alignment horizontal="center"/>
    </xf>
    <xf numFmtId="0" fontId="8" fillId="18" borderId="2" xfId="0" applyFont="1" applyFill="1" applyBorder="1" applyAlignment="1">
      <alignment vertical="center"/>
    </xf>
    <xf numFmtId="0" fontId="8" fillId="18" borderId="3" xfId="0" applyFont="1" applyFill="1" applyBorder="1" applyAlignment="1">
      <alignment vertical="center"/>
    </xf>
    <xf numFmtId="0" fontId="8" fillId="18" borderId="5" xfId="0" applyFont="1" applyFill="1" applyBorder="1" applyAlignment="1">
      <alignment vertical="center"/>
    </xf>
    <xf numFmtId="0" fontId="8" fillId="18" borderId="7" xfId="0" applyFont="1" applyFill="1" applyBorder="1" applyAlignment="1">
      <alignment vertical="center"/>
    </xf>
    <xf numFmtId="0" fontId="8" fillId="18" borderId="8" xfId="0" applyFont="1" applyFill="1" applyBorder="1" applyAlignment="1">
      <alignment vertical="center"/>
    </xf>
    <xf numFmtId="0" fontId="8" fillId="18" borderId="0" xfId="0" applyFont="1" applyFill="1" applyAlignment="1">
      <alignment vertical="center"/>
    </xf>
    <xf numFmtId="0" fontId="8" fillId="16" borderId="2" xfId="0" applyFont="1" applyFill="1" applyBorder="1"/>
    <xf numFmtId="0" fontId="8" fillId="16" borderId="3" xfId="0" applyFont="1" applyFill="1" applyBorder="1"/>
    <xf numFmtId="0" fontId="8" fillId="16" borderId="7" xfId="0" applyFont="1" applyFill="1" applyBorder="1"/>
    <xf numFmtId="0" fontId="8" fillId="16" borderId="8" xfId="0" applyFont="1" applyFill="1" applyBorder="1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8" fillId="18" borderId="4" xfId="0" applyFont="1" applyFill="1" applyBorder="1" applyAlignment="1">
      <alignment horizontal="center" vertical="center" wrapText="1"/>
    </xf>
    <xf numFmtId="0" fontId="8" fillId="18" borderId="0" xfId="0" applyFont="1" applyFill="1" applyAlignment="1">
      <alignment horizontal="center" vertical="center" wrapText="1"/>
    </xf>
    <xf numFmtId="0" fontId="8" fillId="18" borderId="6" xfId="0" applyFont="1" applyFill="1" applyBorder="1" applyAlignment="1">
      <alignment horizontal="center" vertical="center" wrapText="1"/>
    </xf>
    <xf numFmtId="0" fontId="8" fillId="18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C8A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SCALA!A1"/><Relationship Id="rId3" Type="http://schemas.openxmlformats.org/officeDocument/2006/relationships/hyperlink" Target="#PERFIL_2_ESO!A1"/><Relationship Id="rId7" Type="http://schemas.openxmlformats.org/officeDocument/2006/relationships/hyperlink" Target="#PERFIL_4_DIV!A1"/><Relationship Id="rId2" Type="http://schemas.openxmlformats.org/officeDocument/2006/relationships/hyperlink" Target="#PERFIL_1_ESO!A1"/><Relationship Id="rId1" Type="http://schemas.openxmlformats.org/officeDocument/2006/relationships/image" Target="../media/image1.png"/><Relationship Id="rId6" Type="http://schemas.openxmlformats.org/officeDocument/2006/relationships/hyperlink" Target="#PERFIL_3_DIV!A1"/><Relationship Id="rId5" Type="http://schemas.openxmlformats.org/officeDocument/2006/relationships/hyperlink" Target="#PERFIL_4_ESO!A1"/><Relationship Id="rId4" Type="http://schemas.openxmlformats.org/officeDocument/2006/relationships/hyperlink" Target="#PERFIL_3_ES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7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7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7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7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C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45604</xdr:colOff>
      <xdr:row>1</xdr:row>
      <xdr:rowOff>103910</xdr:rowOff>
    </xdr:from>
    <xdr:to>
      <xdr:col>5</xdr:col>
      <xdr:colOff>926522</xdr:colOff>
      <xdr:row>5</xdr:row>
      <xdr:rowOff>147205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12604" y="294410"/>
          <a:ext cx="7764895" cy="8052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  <a:t>Área de Evaluación, Planificación y Organización Escolar  del Servicio de Inspección de Educación de la Delegación Provincial de Educación, Cultura y Deportes de Albacete. </a:t>
          </a:r>
        </a:p>
        <a:p>
          <a:endParaRPr lang="es-ES_tradnl" sz="5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  <a:t>Grupo de trabajo</a:t>
          </a:r>
          <a:r>
            <a:rPr lang="es-ES_tradnl" sz="1100" b="1" baseline="0">
              <a:latin typeface="Arial" panose="020B0604020202020204" pitchFamily="34" charset="0"/>
              <a:cs typeface="Arial" panose="020B0604020202020204" pitchFamily="34" charset="0"/>
            </a:rPr>
            <a:t> de Programaciones Didácticas.</a:t>
          </a:r>
        </a:p>
        <a:p>
          <a:endParaRPr lang="es-ES_tradnl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b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</a:br>
          <a:endParaRPr lang="es-ES_tradnl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393700</xdr:colOff>
      <xdr:row>0</xdr:row>
      <xdr:rowOff>139700</xdr:rowOff>
    </xdr:from>
    <xdr:to>
      <xdr:col>0</xdr:col>
      <xdr:colOff>2425700</xdr:colOff>
      <xdr:row>7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700" y="139700"/>
          <a:ext cx="2032000" cy="1308100"/>
        </a:xfrm>
        <a:prstGeom prst="rect">
          <a:avLst/>
        </a:prstGeom>
      </xdr:spPr>
    </xdr:pic>
    <xdr:clientData/>
  </xdr:twoCellAnchor>
  <xdr:twoCellAnchor>
    <xdr:from>
      <xdr:col>1</xdr:col>
      <xdr:colOff>109682</xdr:colOff>
      <xdr:row>15</xdr:row>
      <xdr:rowOff>36946</xdr:rowOff>
    </xdr:from>
    <xdr:to>
      <xdr:col>5</xdr:col>
      <xdr:colOff>1166091</xdr:colOff>
      <xdr:row>17</xdr:row>
      <xdr:rowOff>173183</xdr:rowOff>
    </xdr:to>
    <xdr:sp macro="" textlink="">
      <xdr:nvSpPr>
        <xdr:cNvPr id="5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76682" y="2957946"/>
          <a:ext cx="7937500" cy="92132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OBTENER EL NIVEL</a:t>
          </a:r>
          <a:r>
            <a:rPr lang="es-ES_tradnl" sz="1800" b="1" baseline="0"/>
            <a:t> DE ADQUISICIÓN DE LAS COMPETENCIAS CLAVE DEL ALUMNADO DE 1º DE ESO </a:t>
          </a:r>
        </a:p>
      </xdr:txBody>
    </xdr:sp>
    <xdr:clientData/>
  </xdr:twoCellAnchor>
  <xdr:twoCellAnchor>
    <xdr:from>
      <xdr:col>1</xdr:col>
      <xdr:colOff>86591</xdr:colOff>
      <xdr:row>19</xdr:row>
      <xdr:rowOff>61190</xdr:rowOff>
    </xdr:from>
    <xdr:to>
      <xdr:col>5</xdr:col>
      <xdr:colOff>1177636</xdr:colOff>
      <xdr:row>23</xdr:row>
      <xdr:rowOff>150091</xdr:rowOff>
    </xdr:to>
    <xdr:sp macro="" textlink="">
      <xdr:nvSpPr>
        <xdr:cNvPr id="6" name="Rectángulo redondead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753591" y="2982190"/>
          <a:ext cx="7972136" cy="8739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OBTENER EL NIVEL</a:t>
          </a:r>
          <a:r>
            <a:rPr lang="es-ES_tradnl" sz="1800" b="1" baseline="0"/>
            <a:t> DE ADQUISICIÓN DE LAS COMPETENCIAS CLAVE DEL ALUMNADO DE 2º DE ESO </a:t>
          </a:r>
        </a:p>
      </xdr:txBody>
    </xdr:sp>
    <xdr:clientData/>
  </xdr:twoCellAnchor>
  <xdr:twoCellAnchor>
    <xdr:from>
      <xdr:col>0</xdr:col>
      <xdr:colOff>219362</xdr:colOff>
      <xdr:row>25</xdr:row>
      <xdr:rowOff>57730</xdr:rowOff>
    </xdr:from>
    <xdr:to>
      <xdr:col>2</xdr:col>
      <xdr:colOff>2401454</xdr:colOff>
      <xdr:row>30</xdr:row>
      <xdr:rowOff>80819</xdr:rowOff>
    </xdr:to>
    <xdr:sp macro="" textlink="">
      <xdr:nvSpPr>
        <xdr:cNvPr id="7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19362" y="4156366"/>
          <a:ext cx="6096001" cy="93518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OBTENER EL NIVEL</a:t>
          </a:r>
          <a:r>
            <a:rPr lang="es-ES_tradnl" sz="1800" b="1" baseline="0"/>
            <a:t> DE ADQUISICIÓN DE LAS COMPETENCIAS CLAVE DEL ALUMNADO DE 3º DE ESO </a:t>
          </a:r>
        </a:p>
      </xdr:txBody>
    </xdr:sp>
    <xdr:clientData/>
  </xdr:twoCellAnchor>
  <xdr:twoCellAnchor>
    <xdr:from>
      <xdr:col>0</xdr:col>
      <xdr:colOff>184728</xdr:colOff>
      <xdr:row>32</xdr:row>
      <xdr:rowOff>23089</xdr:rowOff>
    </xdr:from>
    <xdr:to>
      <xdr:col>2</xdr:col>
      <xdr:colOff>2424546</xdr:colOff>
      <xdr:row>37</xdr:row>
      <xdr:rowOff>0</xdr:rowOff>
    </xdr:to>
    <xdr:sp macro="" textlink="">
      <xdr:nvSpPr>
        <xdr:cNvPr id="8" name="Rectángulo redondead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4728" y="5426362"/>
          <a:ext cx="6153727" cy="889002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OBTENER EL NIVEL</a:t>
          </a:r>
          <a:r>
            <a:rPr lang="es-ES_tradnl" sz="1800" b="1" baseline="0"/>
            <a:t> DE ADQUISICIÓN DE LAS COMPETENCIAS CLAVE DEL ALUMNADO DE 4º DE ESO </a:t>
          </a:r>
        </a:p>
      </xdr:txBody>
    </xdr:sp>
    <xdr:clientData/>
  </xdr:twoCellAnchor>
  <xdr:twoCellAnchor>
    <xdr:from>
      <xdr:col>3</xdr:col>
      <xdr:colOff>265544</xdr:colOff>
      <xdr:row>25</xdr:row>
      <xdr:rowOff>57729</xdr:rowOff>
    </xdr:from>
    <xdr:to>
      <xdr:col>6</xdr:col>
      <xdr:colOff>2297546</xdr:colOff>
      <xdr:row>30</xdr:row>
      <xdr:rowOff>80818</xdr:rowOff>
    </xdr:to>
    <xdr:sp macro="" textlink="">
      <xdr:nvSpPr>
        <xdr:cNvPr id="9" name="Rectángulo redondeado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615544" y="4156365"/>
          <a:ext cx="6511638" cy="93518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OBTENER EL NIVEL</a:t>
          </a:r>
          <a:r>
            <a:rPr lang="es-ES_tradnl" sz="1800" b="1" baseline="0"/>
            <a:t> DE ADQUISICIÓN DE LAS COMPETENCIAS CLAVE DEL ALUMNADO DE 3º DE DIVERSIFICACIÓN</a:t>
          </a:r>
        </a:p>
      </xdr:txBody>
    </xdr:sp>
    <xdr:clientData/>
  </xdr:twoCellAnchor>
  <xdr:twoCellAnchor>
    <xdr:from>
      <xdr:col>3</xdr:col>
      <xdr:colOff>288637</xdr:colOff>
      <xdr:row>32</xdr:row>
      <xdr:rowOff>34636</xdr:rowOff>
    </xdr:from>
    <xdr:to>
      <xdr:col>6</xdr:col>
      <xdr:colOff>2320638</xdr:colOff>
      <xdr:row>37</xdr:row>
      <xdr:rowOff>11547</xdr:rowOff>
    </xdr:to>
    <xdr:sp macro="" textlink="">
      <xdr:nvSpPr>
        <xdr:cNvPr id="10" name="Rectángulo redondeado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638637" y="5437909"/>
          <a:ext cx="6511637" cy="889002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OBTENER EL NIVEL</a:t>
          </a:r>
          <a:r>
            <a:rPr lang="es-ES_tradnl" sz="1800" b="1" baseline="0"/>
            <a:t> DE ADQUISICIÓN DE LAS COMPETENCIAS CLAVE DEL ALUMNADO DE 4º DE DIVERSIFICACIÓN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1056409</xdr:colOff>
      <xdr:row>13</xdr:row>
      <xdr:rowOff>136238</xdr:rowOff>
    </xdr:to>
    <xdr:sp macro="" textlink="">
      <xdr:nvSpPr>
        <xdr:cNvPr id="2" name="Rectángulo redondeado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7000" y="1766455"/>
          <a:ext cx="7937500" cy="921328"/>
        </a:xfrm>
        <a:prstGeom prst="round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>
              <a:solidFill>
                <a:schemeClr val="tx1"/>
              </a:solidFill>
            </a:rPr>
            <a:t>ELEGIR</a:t>
          </a:r>
          <a:r>
            <a:rPr lang="es-ES_tradnl" sz="1800" b="1" baseline="0">
              <a:solidFill>
                <a:schemeClr val="tx1"/>
              </a:solidFill>
            </a:rPr>
            <a:t> LA ESCALA DEL GRADO DE ADQUISICIÓN DE LAS COMPETENCIAS CLAVE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177800</xdr:rowOff>
    </xdr:from>
    <xdr:to>
      <xdr:col>1</xdr:col>
      <xdr:colOff>2106789</xdr:colOff>
      <xdr:row>6</xdr:row>
      <xdr:rowOff>163689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77800"/>
          <a:ext cx="2043289" cy="12685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1</xdr:rowOff>
    </xdr:from>
    <xdr:to>
      <xdr:col>13</xdr:col>
      <xdr:colOff>342900</xdr:colOff>
      <xdr:row>4</xdr:row>
      <xdr:rowOff>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390900" y="203201"/>
          <a:ext cx="52959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  <a:t>Área de Evaluación, Planificación y Organización Escolar  del Servicio de Inspección de Educación de la Delegación Provincial de Educación, Cultura y Deportes de Albacete. </a:t>
          </a:r>
        </a:p>
        <a:p>
          <a:endParaRPr lang="es-ES_tradnl" sz="500" b="1">
            <a:latin typeface="Arial" panose="020B0604020202020204" pitchFamily="34" charset="0"/>
            <a:cs typeface="Arial" panose="020B0604020202020204" pitchFamily="34" charset="0"/>
          </a:endParaRPr>
        </a:p>
        <a:p>
          <a:b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</a:br>
          <a:endParaRPr lang="es-ES_tradnl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14</xdr:col>
      <xdr:colOff>158173</xdr:colOff>
      <xdr:row>8</xdr:row>
      <xdr:rowOff>19952</xdr:rowOff>
    </xdr:to>
    <xdr:sp macro="" textlink="">
      <xdr:nvSpPr>
        <xdr:cNvPr id="2" name="Rectángulo redondead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02400" y="1219200"/>
          <a:ext cx="2393373" cy="42635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VOLVER  AL</a:t>
          </a:r>
          <a:r>
            <a:rPr lang="es-ES_tradnl" sz="1800" b="1" baseline="0"/>
            <a:t> </a:t>
          </a:r>
          <a:r>
            <a:rPr lang="es-ES_tradnl" sz="1800" b="1"/>
            <a:t> INICIO</a:t>
          </a:r>
          <a:endParaRPr lang="es-ES_tradnl" sz="1800" b="1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177800</xdr:rowOff>
    </xdr:from>
    <xdr:to>
      <xdr:col>1</xdr:col>
      <xdr:colOff>2106789</xdr:colOff>
      <xdr:row>6</xdr:row>
      <xdr:rowOff>163689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77800"/>
          <a:ext cx="2043289" cy="12685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1</xdr:rowOff>
    </xdr:from>
    <xdr:to>
      <xdr:col>13</xdr:col>
      <xdr:colOff>342900</xdr:colOff>
      <xdr:row>4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390900" y="203201"/>
          <a:ext cx="52959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  <a:t>Área de Evaluación, Planificación y Organización Escolar  del Servicio de Inspección de Educación de la Delegación Provincial de Educación, Cultura y Deportes de Albacete. </a:t>
          </a:r>
        </a:p>
        <a:p>
          <a:endParaRPr lang="es-ES_tradnl" sz="500" b="1">
            <a:latin typeface="Arial" panose="020B0604020202020204" pitchFamily="34" charset="0"/>
            <a:cs typeface="Arial" panose="020B0604020202020204" pitchFamily="34" charset="0"/>
          </a:endParaRPr>
        </a:p>
        <a:p>
          <a:b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</a:br>
          <a:endParaRPr lang="es-ES_tradnl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14</xdr:col>
      <xdr:colOff>158173</xdr:colOff>
      <xdr:row>8</xdr:row>
      <xdr:rowOff>19952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502400" y="1219200"/>
          <a:ext cx="2393373" cy="42635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VOLVER  AL</a:t>
          </a:r>
          <a:r>
            <a:rPr lang="es-ES_tradnl" sz="1800" b="1" baseline="0"/>
            <a:t> </a:t>
          </a:r>
          <a:r>
            <a:rPr lang="es-ES_tradnl" sz="1800" b="1"/>
            <a:t> INICIO</a:t>
          </a:r>
          <a:endParaRPr lang="es-ES_tradnl" sz="1800" b="1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177800</xdr:rowOff>
    </xdr:from>
    <xdr:to>
      <xdr:col>1</xdr:col>
      <xdr:colOff>2106789</xdr:colOff>
      <xdr:row>6</xdr:row>
      <xdr:rowOff>138289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77800"/>
          <a:ext cx="2043289" cy="12685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1</xdr:rowOff>
    </xdr:from>
    <xdr:to>
      <xdr:col>13</xdr:col>
      <xdr:colOff>342900</xdr:colOff>
      <xdr:row>4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390900" y="203201"/>
          <a:ext cx="52959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  <a:t>Área de Evaluación, Planificación y Organización Escolar  del Servicio de Inspección de Educación de la Delegación Provincial de Educación, Cultura y Deportes de Albacete. </a:t>
          </a:r>
        </a:p>
        <a:p>
          <a:endParaRPr lang="es-ES_tradnl" sz="500" b="1">
            <a:latin typeface="Arial" panose="020B0604020202020204" pitchFamily="34" charset="0"/>
            <a:cs typeface="Arial" panose="020B0604020202020204" pitchFamily="34" charset="0"/>
          </a:endParaRPr>
        </a:p>
        <a:p>
          <a:b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</a:br>
          <a:endParaRPr lang="es-ES_tradnl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14</xdr:col>
      <xdr:colOff>158173</xdr:colOff>
      <xdr:row>8</xdr:row>
      <xdr:rowOff>19952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502400" y="1219200"/>
          <a:ext cx="2393373" cy="42635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VOLVER  AL</a:t>
          </a:r>
          <a:r>
            <a:rPr lang="es-ES_tradnl" sz="1800" b="1" baseline="0"/>
            <a:t> </a:t>
          </a:r>
          <a:r>
            <a:rPr lang="es-ES_tradnl" sz="1800" b="1"/>
            <a:t> INICIO</a:t>
          </a:r>
          <a:endParaRPr lang="es-ES_tradnl" sz="1800" b="1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177800</xdr:rowOff>
    </xdr:from>
    <xdr:to>
      <xdr:col>1</xdr:col>
      <xdr:colOff>2106789</xdr:colOff>
      <xdr:row>6</xdr:row>
      <xdr:rowOff>163689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77800"/>
          <a:ext cx="2043289" cy="12685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1</xdr:rowOff>
    </xdr:from>
    <xdr:to>
      <xdr:col>13</xdr:col>
      <xdr:colOff>342900</xdr:colOff>
      <xdr:row>4</xdr:row>
      <xdr:rowOff>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390900" y="203201"/>
          <a:ext cx="52959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  <a:t>Área de Evaluación, Planificación y Organización Escolar  del Servicio de Inspección de Educación de la Delegación Provincial de Educación, Cultura y Deportes de Albacete. </a:t>
          </a:r>
        </a:p>
        <a:p>
          <a:endParaRPr lang="es-ES_tradnl" sz="500" b="1">
            <a:latin typeface="Arial" panose="020B0604020202020204" pitchFamily="34" charset="0"/>
            <a:cs typeface="Arial" panose="020B0604020202020204" pitchFamily="34" charset="0"/>
          </a:endParaRPr>
        </a:p>
        <a:p>
          <a:b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</a:br>
          <a:endParaRPr lang="es-ES_tradnl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14</xdr:col>
      <xdr:colOff>158173</xdr:colOff>
      <xdr:row>8</xdr:row>
      <xdr:rowOff>19952</xdr:rowOff>
    </xdr:to>
    <xdr:sp macro="" textlink="">
      <xdr:nvSpPr>
        <xdr:cNvPr id="4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502400" y="1219200"/>
          <a:ext cx="2393373" cy="42635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VOLVER  AL</a:t>
          </a:r>
          <a:r>
            <a:rPr lang="es-ES_tradnl" sz="1800" b="1" baseline="0"/>
            <a:t> </a:t>
          </a:r>
          <a:r>
            <a:rPr lang="es-ES_tradnl" sz="1800" b="1"/>
            <a:t> INICIO</a:t>
          </a:r>
          <a:endParaRPr lang="es-ES_tradnl" sz="1800" b="1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25400</xdr:rowOff>
    </xdr:from>
    <xdr:to>
      <xdr:col>12</xdr:col>
      <xdr:colOff>272473</xdr:colOff>
      <xdr:row>7</xdr:row>
      <xdr:rowOff>45352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715000" y="1041400"/>
          <a:ext cx="2393373" cy="42635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VOLVER  AL</a:t>
          </a:r>
          <a:r>
            <a:rPr lang="es-ES_tradnl" sz="1800" b="1" baseline="0"/>
            <a:t> </a:t>
          </a:r>
          <a:r>
            <a:rPr lang="es-ES_tradnl" sz="1800" b="1"/>
            <a:t> INICIO</a:t>
          </a:r>
          <a:endParaRPr lang="es-ES_tradnl" sz="1800" b="1" baseline="0"/>
        </a:p>
      </xdr:txBody>
    </xdr:sp>
    <xdr:clientData/>
  </xdr:twoCellAnchor>
  <xdr:twoCellAnchor editAs="oneCell">
    <xdr:from>
      <xdr:col>1</xdr:col>
      <xdr:colOff>0</xdr:colOff>
      <xdr:row>0</xdr:row>
      <xdr:rowOff>101600</xdr:rowOff>
    </xdr:from>
    <xdr:to>
      <xdr:col>1</xdr:col>
      <xdr:colOff>2043289</xdr:colOff>
      <xdr:row>6</xdr:row>
      <xdr:rowOff>87489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101600"/>
          <a:ext cx="2043289" cy="1268589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0</xdr:row>
      <xdr:rowOff>101600</xdr:rowOff>
    </xdr:from>
    <xdr:to>
      <xdr:col>14</xdr:col>
      <xdr:colOff>76200</xdr:colOff>
      <xdr:row>3</xdr:row>
      <xdr:rowOff>101600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517900" y="101600"/>
          <a:ext cx="52959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  <a:t>Área de Evaluación, Planificación y Organización Escolar  del Servicio de Inspección de Educación de la Delegación Provincial de Educación, Cultura y Deportes de Albacete. </a:t>
          </a:r>
        </a:p>
        <a:p>
          <a:endParaRPr lang="es-ES_tradnl" sz="500" b="1">
            <a:latin typeface="Arial" panose="020B0604020202020204" pitchFamily="34" charset="0"/>
            <a:cs typeface="Arial" panose="020B0604020202020204" pitchFamily="34" charset="0"/>
          </a:endParaRPr>
        </a:p>
        <a:p>
          <a:b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</a:br>
          <a:endParaRPr lang="es-ES_tradnl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431800</xdr:colOff>
      <xdr:row>1</xdr:row>
      <xdr:rowOff>38100</xdr:rowOff>
    </xdr:from>
    <xdr:to>
      <xdr:col>20</xdr:col>
      <xdr:colOff>81973</xdr:colOff>
      <xdr:row>3</xdr:row>
      <xdr:rowOff>58052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169400" y="241300"/>
          <a:ext cx="2393373" cy="42635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VOLVER  AL</a:t>
          </a:r>
          <a:r>
            <a:rPr lang="es-ES_tradnl" sz="1800" b="1" baseline="0"/>
            <a:t> </a:t>
          </a:r>
          <a:r>
            <a:rPr lang="es-ES_tradnl" sz="1800" b="1"/>
            <a:t> INICIO</a:t>
          </a:r>
          <a:endParaRPr lang="es-ES_tradnl" sz="1800" b="1" baseline="0"/>
        </a:p>
      </xdr:txBody>
    </xdr:sp>
    <xdr:clientData/>
  </xdr:twoCellAnchor>
  <xdr:twoCellAnchor editAs="oneCell">
    <xdr:from>
      <xdr:col>1</xdr:col>
      <xdr:colOff>0</xdr:colOff>
      <xdr:row>0</xdr:row>
      <xdr:rowOff>101600</xdr:rowOff>
    </xdr:from>
    <xdr:to>
      <xdr:col>1</xdr:col>
      <xdr:colOff>2043289</xdr:colOff>
      <xdr:row>6</xdr:row>
      <xdr:rowOff>87489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0" y="101600"/>
          <a:ext cx="2043289" cy="1268589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0</xdr:row>
      <xdr:rowOff>101600</xdr:rowOff>
    </xdr:from>
    <xdr:to>
      <xdr:col>14</xdr:col>
      <xdr:colOff>76200</xdr:colOff>
      <xdr:row>3</xdr:row>
      <xdr:rowOff>101600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517900" y="101600"/>
          <a:ext cx="52959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  <a:t>Área de Evaluación, Planificación y Organización Escolar  del Servicio de Inspección de Educación de la Delegación Provincial de Educación, Cultura y Deportes de Albacete. </a:t>
          </a:r>
        </a:p>
        <a:p>
          <a:endParaRPr lang="es-ES_tradnl" sz="500" b="1">
            <a:latin typeface="Arial" panose="020B0604020202020204" pitchFamily="34" charset="0"/>
            <a:cs typeface="Arial" panose="020B0604020202020204" pitchFamily="34" charset="0"/>
          </a:endParaRPr>
        </a:p>
        <a:p>
          <a:br>
            <a:rPr lang="es-ES_tradnl" sz="1100" b="1">
              <a:latin typeface="Arial" panose="020B0604020202020204" pitchFamily="34" charset="0"/>
              <a:cs typeface="Arial" panose="020B0604020202020204" pitchFamily="34" charset="0"/>
            </a:rPr>
          </a:br>
          <a:endParaRPr lang="es-ES_tradnl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1</xdr:row>
      <xdr:rowOff>63500</xdr:rowOff>
    </xdr:from>
    <xdr:to>
      <xdr:col>10</xdr:col>
      <xdr:colOff>234373</xdr:colOff>
      <xdr:row>3</xdr:row>
      <xdr:rowOff>63495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864929" y="281214"/>
          <a:ext cx="2393373" cy="42635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_tradnl" sz="1800" b="1"/>
            <a:t>VOLVER  AL</a:t>
          </a:r>
          <a:r>
            <a:rPr lang="es-ES_tradnl" sz="1800" b="1" baseline="0"/>
            <a:t> </a:t>
          </a:r>
          <a:r>
            <a:rPr lang="es-ES_tradnl" sz="1800" b="1"/>
            <a:t> INICIO</a:t>
          </a:r>
          <a:endParaRPr lang="es-ES_tradnl" sz="18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3625-F81C-614D-A194-0CCF14A8CA6A}">
  <sheetPr codeName="Hoja1"/>
  <dimension ref="A7:G59"/>
  <sheetViews>
    <sheetView showGridLines="0" tabSelected="1" zoomScale="110" zoomScaleNormal="110" workbookViewId="0">
      <selection activeCell="C7" sqref="C7"/>
    </sheetView>
  </sheetViews>
  <sheetFormatPr baseColWidth="10" defaultColWidth="35" defaultRowHeight="15"/>
  <cols>
    <col min="1" max="1" width="35" style="69"/>
    <col min="2" max="2" width="16.33203125" style="69" bestFit="1" customWidth="1"/>
    <col min="3" max="3" width="32" style="69" bestFit="1" customWidth="1"/>
    <col min="4" max="4" width="16" style="69" bestFit="1" customWidth="1"/>
    <col min="5" max="5" width="25.83203125" style="69" customWidth="1"/>
    <col min="6" max="6" width="16.83203125" style="69" bestFit="1" customWidth="1"/>
    <col min="7" max="16384" width="35" style="69"/>
  </cols>
  <sheetData>
    <row r="7" spans="2:7">
      <c r="D7" s="70"/>
    </row>
    <row r="8" spans="2:7">
      <c r="B8" s="71"/>
      <c r="C8" s="71"/>
      <c r="D8" s="71"/>
      <c r="E8" s="71"/>
      <c r="F8" s="71"/>
      <c r="G8" s="71"/>
    </row>
    <row r="9" spans="2:7">
      <c r="B9" s="71"/>
      <c r="C9" s="71"/>
      <c r="D9" s="71"/>
      <c r="E9" s="71"/>
      <c r="F9" s="71"/>
      <c r="G9" s="71"/>
    </row>
    <row r="10" spans="2:7">
      <c r="B10" s="71"/>
      <c r="C10" s="71"/>
      <c r="D10" s="71"/>
      <c r="E10" s="71"/>
      <c r="F10" s="71"/>
      <c r="G10" s="71"/>
    </row>
    <row r="11" spans="2:7">
      <c r="B11" s="71"/>
      <c r="C11" s="71"/>
      <c r="D11" s="71"/>
      <c r="E11" s="71"/>
      <c r="F11" s="71"/>
      <c r="G11" s="71"/>
    </row>
    <row r="12" spans="2:7">
      <c r="B12" s="71"/>
      <c r="C12" s="71"/>
      <c r="D12" s="71"/>
      <c r="E12" s="71"/>
      <c r="F12" s="71"/>
      <c r="G12" s="71"/>
    </row>
    <row r="13" spans="2:7">
      <c r="B13" s="71"/>
      <c r="C13" s="71"/>
      <c r="D13" s="71"/>
      <c r="E13" s="71"/>
      <c r="F13" s="71"/>
      <c r="G13" s="71"/>
    </row>
    <row r="14" spans="2:7">
      <c r="B14" s="71"/>
      <c r="C14" s="71"/>
      <c r="D14" s="71"/>
      <c r="E14" s="71"/>
      <c r="F14" s="71"/>
      <c r="G14" s="71"/>
    </row>
    <row r="15" spans="2:7" ht="14" customHeight="1">
      <c r="B15" s="71"/>
      <c r="C15" s="71"/>
      <c r="D15" s="71"/>
      <c r="E15" s="71"/>
      <c r="F15" s="71"/>
      <c r="G15" s="71"/>
    </row>
    <row r="16" spans="2:7">
      <c r="B16" s="71"/>
      <c r="C16" s="71"/>
      <c r="D16" s="71"/>
      <c r="E16" s="71"/>
      <c r="F16" s="71"/>
      <c r="G16" s="71"/>
    </row>
    <row r="17" spans="2:7" ht="46" customHeight="1">
      <c r="B17" s="71"/>
      <c r="C17" s="71"/>
      <c r="E17" s="72">
        <v>1</v>
      </c>
      <c r="F17" s="71"/>
      <c r="G17" s="71"/>
    </row>
    <row r="18" spans="2:7">
      <c r="B18" s="71"/>
      <c r="C18" s="71"/>
      <c r="D18" s="71"/>
      <c r="F18" s="71"/>
      <c r="G18" s="71"/>
    </row>
    <row r="19" spans="2:7">
      <c r="B19" s="71"/>
      <c r="C19" s="71"/>
      <c r="D19" s="71"/>
      <c r="E19" s="71"/>
      <c r="F19" s="71"/>
      <c r="G19" s="71"/>
    </row>
    <row r="20" spans="2:7">
      <c r="B20" s="71"/>
      <c r="C20" s="71"/>
      <c r="D20" s="71"/>
      <c r="E20" s="71"/>
      <c r="F20" s="71"/>
      <c r="G20" s="71"/>
    </row>
    <row r="21" spans="2:7">
      <c r="B21" s="71"/>
      <c r="C21" s="71"/>
      <c r="D21" s="71"/>
      <c r="E21" s="71"/>
      <c r="F21" s="71"/>
      <c r="G21" s="71"/>
    </row>
    <row r="22" spans="2:7">
      <c r="B22" s="71"/>
      <c r="C22" s="71"/>
      <c r="D22" s="71"/>
      <c r="E22" s="71"/>
      <c r="F22" s="71"/>
      <c r="G22" s="71"/>
    </row>
    <row r="23" spans="2:7">
      <c r="B23" s="71"/>
      <c r="C23" s="71"/>
      <c r="D23" s="71"/>
      <c r="E23" s="71"/>
      <c r="F23" s="71"/>
      <c r="G23" s="71"/>
    </row>
    <row r="24" spans="2:7">
      <c r="B24" s="71"/>
      <c r="C24" s="71"/>
      <c r="D24" s="71"/>
      <c r="E24" s="71"/>
      <c r="F24" s="71"/>
      <c r="G24" s="71"/>
    </row>
    <row r="25" spans="2:7">
      <c r="B25" s="71"/>
      <c r="C25" s="71"/>
      <c r="D25" s="71"/>
      <c r="E25" s="71"/>
      <c r="F25" s="71"/>
      <c r="G25" s="71"/>
    </row>
    <row r="26" spans="2:7">
      <c r="B26" s="71"/>
      <c r="C26" s="71"/>
      <c r="D26" s="71"/>
      <c r="E26" s="71"/>
      <c r="F26" s="71"/>
      <c r="G26" s="71"/>
    </row>
    <row r="27" spans="2:7" ht="10" customHeight="1">
      <c r="B27" s="71"/>
      <c r="C27" s="71"/>
      <c r="D27" s="71"/>
      <c r="E27" s="71"/>
      <c r="F27" s="71"/>
      <c r="G27" s="71"/>
    </row>
    <row r="28" spans="2:7">
      <c r="B28" s="71"/>
      <c r="C28" s="71"/>
      <c r="D28" s="71"/>
      <c r="E28" s="71"/>
      <c r="F28" s="71"/>
      <c r="G28" s="71"/>
    </row>
    <row r="29" spans="2:7">
      <c r="B29" s="71"/>
      <c r="C29" s="71"/>
      <c r="D29" s="71"/>
      <c r="E29" s="71"/>
      <c r="F29" s="71"/>
      <c r="G29" s="71"/>
    </row>
    <row r="30" spans="2:7">
      <c r="B30" s="71"/>
      <c r="C30" s="71"/>
      <c r="D30" s="71"/>
      <c r="E30" s="71"/>
      <c r="F30" s="71"/>
      <c r="G30" s="71"/>
    </row>
    <row r="31" spans="2:7">
      <c r="B31" s="71"/>
      <c r="C31" s="71"/>
      <c r="D31" s="71"/>
      <c r="E31" s="71"/>
      <c r="F31" s="71"/>
      <c r="G31" s="71"/>
    </row>
    <row r="32" spans="2:7">
      <c r="B32" s="71"/>
      <c r="C32" s="71"/>
      <c r="D32" s="71"/>
      <c r="E32" s="71"/>
      <c r="F32" s="71"/>
      <c r="G32" s="71"/>
    </row>
    <row r="33" spans="1:7">
      <c r="B33" s="71"/>
      <c r="C33" s="71"/>
      <c r="D33" s="71"/>
      <c r="E33" s="71"/>
      <c r="F33" s="71"/>
      <c r="G33" s="71"/>
    </row>
    <row r="34" spans="1:7">
      <c r="B34" s="71"/>
      <c r="C34" s="71"/>
      <c r="D34" s="71"/>
      <c r="E34" s="71"/>
      <c r="F34" s="71"/>
      <c r="G34" s="71"/>
    </row>
    <row r="35" spans="1:7" ht="10" customHeight="1">
      <c r="B35" s="71"/>
      <c r="C35" s="71"/>
      <c r="D35" s="71"/>
      <c r="E35" s="71"/>
      <c r="F35" s="71"/>
      <c r="G35" s="71"/>
    </row>
    <row r="36" spans="1:7">
      <c r="B36" s="71"/>
      <c r="C36" s="71"/>
      <c r="D36" s="71"/>
      <c r="E36" s="71"/>
      <c r="F36" s="71"/>
      <c r="G36" s="71"/>
    </row>
    <row r="37" spans="1:7">
      <c r="B37" s="71"/>
      <c r="C37" s="71"/>
      <c r="D37" s="71"/>
      <c r="E37" s="71"/>
      <c r="F37" s="71"/>
      <c r="G37" s="71"/>
    </row>
    <row r="38" spans="1:7">
      <c r="B38" s="71"/>
      <c r="C38" s="71"/>
      <c r="D38" s="71"/>
      <c r="E38" s="71"/>
      <c r="F38" s="71"/>
      <c r="G38" s="71"/>
    </row>
    <row r="39" spans="1:7">
      <c r="B39" s="71"/>
      <c r="C39" s="71"/>
      <c r="D39" s="71"/>
      <c r="E39" s="71"/>
      <c r="F39" s="71"/>
      <c r="G39" s="71"/>
    </row>
    <row r="40" spans="1:7">
      <c r="B40" s="71"/>
      <c r="C40" s="71"/>
      <c r="D40" s="71"/>
      <c r="E40" s="71"/>
      <c r="F40" s="71"/>
      <c r="G40" s="71"/>
    </row>
    <row r="41" spans="1:7">
      <c r="B41" s="71"/>
      <c r="C41" s="71"/>
      <c r="D41" s="71"/>
      <c r="E41" s="71"/>
      <c r="F41" s="71"/>
      <c r="G41" s="71"/>
    </row>
    <row r="42" spans="1:7">
      <c r="B42" s="71"/>
      <c r="C42" s="71"/>
      <c r="D42" s="71"/>
      <c r="E42" s="71"/>
      <c r="F42" s="71"/>
      <c r="G42" s="71"/>
    </row>
    <row r="43" spans="1:7">
      <c r="B43" s="71"/>
      <c r="C43" s="71"/>
      <c r="D43" s="71"/>
      <c r="E43" s="71"/>
      <c r="F43" s="71"/>
      <c r="G43" s="71"/>
    </row>
    <row r="44" spans="1:7">
      <c r="B44" s="71"/>
      <c r="C44" s="71"/>
      <c r="D44" s="71"/>
      <c r="E44" s="71"/>
      <c r="F44" s="71"/>
      <c r="G44" s="71"/>
    </row>
    <row r="45" spans="1:7">
      <c r="B45" s="71"/>
      <c r="C45" s="71"/>
      <c r="D45" s="71"/>
      <c r="E45" s="71"/>
      <c r="F45" s="71"/>
      <c r="G45" s="71"/>
    </row>
    <row r="46" spans="1:7">
      <c r="B46" s="71"/>
      <c r="C46" s="71"/>
      <c r="D46" s="71"/>
      <c r="E46" s="71"/>
      <c r="F46" s="71"/>
      <c r="G46" s="71"/>
    </row>
    <row r="47" spans="1:7">
      <c r="B47" s="71"/>
      <c r="C47" s="71"/>
      <c r="D47" s="71"/>
      <c r="E47" s="71"/>
      <c r="F47" s="71"/>
      <c r="G47" s="71"/>
    </row>
    <row r="48" spans="1:7" ht="16">
      <c r="A48" s="73"/>
      <c r="B48" s="74"/>
    </row>
    <row r="49" spans="1:2" ht="16">
      <c r="A49" s="73"/>
      <c r="B49" s="74"/>
    </row>
    <row r="50" spans="1:2" ht="16">
      <c r="A50" s="73"/>
      <c r="B50" s="74"/>
    </row>
    <row r="51" spans="1:2" ht="16">
      <c r="A51" s="73"/>
      <c r="B51" s="73"/>
    </row>
    <row r="54" spans="1:2" ht="16">
      <c r="A54"/>
      <c r="B54" s="32"/>
    </row>
    <row r="55" spans="1:2" ht="16">
      <c r="A55"/>
      <c r="B55" s="32"/>
    </row>
    <row r="56" spans="1:2" ht="16">
      <c r="A56"/>
      <c r="B56" s="75"/>
    </row>
    <row r="57" spans="1:2" ht="16">
      <c r="A57"/>
      <c r="B57" s="75"/>
    </row>
    <row r="58" spans="1:2" ht="16">
      <c r="A58"/>
      <c r="B58" s="75"/>
    </row>
    <row r="59" spans="1:2" ht="16">
      <c r="A59"/>
      <c r="B59" s="7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AB9A-93BA-6148-BC7E-110FB4EE495B}">
  <dimension ref="A1:AQ63"/>
  <sheetViews>
    <sheetView zoomScale="120" zoomScaleNormal="120" workbookViewId="0">
      <pane xSplit="2" ySplit="2" topLeftCell="H20" activePane="bottomRight" state="frozen"/>
      <selection pane="topRight" activeCell="C1" sqref="C1"/>
      <selection pane="bottomLeft" activeCell="A2" sqref="A2"/>
      <selection pane="bottomRight" activeCell="H24" sqref="H24"/>
    </sheetView>
  </sheetViews>
  <sheetFormatPr baseColWidth="10" defaultRowHeight="16"/>
  <cols>
    <col min="1" max="1" width="3.33203125" bestFit="1" customWidth="1"/>
    <col min="2" max="2" width="49.1640625" bestFit="1" customWidth="1"/>
  </cols>
  <sheetData>
    <row r="1" spans="1:10" ht="151" thickBot="1">
      <c r="C1" s="36" t="s">
        <v>143</v>
      </c>
      <c r="D1" s="37" t="s">
        <v>144</v>
      </c>
      <c r="E1" s="37" t="s">
        <v>145</v>
      </c>
      <c r="F1" s="37" t="s">
        <v>146</v>
      </c>
      <c r="G1" s="37" t="s">
        <v>147</v>
      </c>
      <c r="H1" s="37" t="s">
        <v>148</v>
      </c>
      <c r="I1" s="37" t="s">
        <v>150</v>
      </c>
      <c r="J1" s="37" t="s">
        <v>149</v>
      </c>
    </row>
    <row r="2" spans="1:10" ht="15.75" customHeight="1" thickBot="1">
      <c r="A2" s="2" t="s">
        <v>0</v>
      </c>
      <c r="B2" s="33" t="s">
        <v>203</v>
      </c>
      <c r="C2" s="179" t="s">
        <v>94</v>
      </c>
      <c r="D2" s="34" t="s">
        <v>95</v>
      </c>
      <c r="E2" s="34" t="s">
        <v>96</v>
      </c>
      <c r="F2" s="34" t="s">
        <v>97</v>
      </c>
      <c r="G2" s="34" t="s">
        <v>98</v>
      </c>
      <c r="H2" s="34" t="s">
        <v>99</v>
      </c>
      <c r="I2" s="34" t="s">
        <v>100</v>
      </c>
      <c r="J2" s="35" t="s">
        <v>72</v>
      </c>
    </row>
    <row r="3" spans="1:10">
      <c r="A3" s="195">
        <v>1</v>
      </c>
      <c r="B3" s="83" t="s">
        <v>80</v>
      </c>
      <c r="C3" s="159">
        <v>21</v>
      </c>
      <c r="D3" s="160">
        <v>7</v>
      </c>
      <c r="E3" s="160">
        <v>6</v>
      </c>
      <c r="F3" s="160">
        <v>13</v>
      </c>
      <c r="G3" s="160">
        <v>7</v>
      </c>
      <c r="H3" s="160">
        <v>11</v>
      </c>
      <c r="I3" s="160">
        <v>2</v>
      </c>
      <c r="J3" s="166">
        <v>9</v>
      </c>
    </row>
    <row r="4" spans="1:10">
      <c r="A4" s="195">
        <v>2</v>
      </c>
      <c r="B4" s="4" t="s">
        <v>82</v>
      </c>
      <c r="C4" s="161">
        <v>4</v>
      </c>
      <c r="D4" s="32">
        <v>2</v>
      </c>
      <c r="E4" s="32">
        <v>20</v>
      </c>
      <c r="F4" s="32">
        <v>17</v>
      </c>
      <c r="G4" s="32">
        <v>7</v>
      </c>
      <c r="H4" s="32">
        <v>4</v>
      </c>
      <c r="I4" s="32">
        <v>10</v>
      </c>
      <c r="J4" s="167">
        <v>5</v>
      </c>
    </row>
    <row r="5" spans="1:10">
      <c r="A5" s="195">
        <v>3</v>
      </c>
      <c r="B5" s="4" t="s">
        <v>81</v>
      </c>
      <c r="C5" s="161">
        <v>6</v>
      </c>
      <c r="D5" s="32">
        <v>11</v>
      </c>
      <c r="E5" s="32">
        <v>5</v>
      </c>
      <c r="F5" s="32">
        <v>3</v>
      </c>
      <c r="G5" s="32">
        <v>9</v>
      </c>
      <c r="H5" s="32">
        <v>2</v>
      </c>
      <c r="I5" s="32">
        <v>1</v>
      </c>
      <c r="J5" s="167">
        <v>4</v>
      </c>
    </row>
    <row r="6" spans="1:10">
      <c r="A6" s="195">
        <v>4</v>
      </c>
      <c r="B6" s="4" t="s">
        <v>79</v>
      </c>
      <c r="C6" s="161">
        <v>7</v>
      </c>
      <c r="D6" s="32">
        <v>1</v>
      </c>
      <c r="E6" s="32">
        <v>5</v>
      </c>
      <c r="F6" s="32">
        <v>4</v>
      </c>
      <c r="G6" s="32">
        <v>6</v>
      </c>
      <c r="H6" s="32">
        <v>24</v>
      </c>
      <c r="I6" s="32">
        <v>4</v>
      </c>
      <c r="J6" s="167">
        <v>6</v>
      </c>
    </row>
    <row r="7" spans="1:10">
      <c r="A7" s="195">
        <v>5</v>
      </c>
      <c r="B7" s="4" t="s">
        <v>77</v>
      </c>
      <c r="C7" s="161">
        <v>2</v>
      </c>
      <c r="D7" s="32">
        <v>0</v>
      </c>
      <c r="E7" s="32">
        <v>3</v>
      </c>
      <c r="F7" s="32">
        <v>1</v>
      </c>
      <c r="G7" s="32">
        <v>7</v>
      </c>
      <c r="H7" s="32">
        <v>4</v>
      </c>
      <c r="I7" s="32">
        <v>4</v>
      </c>
      <c r="J7" s="167">
        <v>4</v>
      </c>
    </row>
    <row r="8" spans="1:10">
      <c r="A8" s="195">
        <v>6</v>
      </c>
      <c r="B8" s="4" t="s">
        <v>78</v>
      </c>
      <c r="C8" s="161">
        <v>6</v>
      </c>
      <c r="D8" s="32">
        <v>1</v>
      </c>
      <c r="E8" s="32">
        <v>10</v>
      </c>
      <c r="F8" s="32">
        <v>6</v>
      </c>
      <c r="G8" s="32">
        <v>7</v>
      </c>
      <c r="H8" s="32">
        <v>3</v>
      </c>
      <c r="I8" s="32">
        <v>3</v>
      </c>
      <c r="J8" s="167">
        <v>5</v>
      </c>
    </row>
    <row r="9" spans="1:10">
      <c r="A9" s="195">
        <v>7</v>
      </c>
      <c r="B9" s="4" t="s">
        <v>83</v>
      </c>
      <c r="C9" s="161">
        <v>5</v>
      </c>
      <c r="D9" s="32">
        <v>1</v>
      </c>
      <c r="E9" s="32">
        <v>1</v>
      </c>
      <c r="F9" s="32">
        <v>5</v>
      </c>
      <c r="G9" s="32">
        <v>6</v>
      </c>
      <c r="H9" s="32">
        <v>4</v>
      </c>
      <c r="I9" s="32">
        <v>4</v>
      </c>
      <c r="J9" s="167">
        <v>5</v>
      </c>
    </row>
    <row r="10" spans="1:10">
      <c r="A10" s="195">
        <v>8</v>
      </c>
      <c r="B10" s="4" t="s">
        <v>59</v>
      </c>
      <c r="C10" s="161">
        <v>10</v>
      </c>
      <c r="D10" s="32">
        <v>0</v>
      </c>
      <c r="E10" s="32">
        <v>4</v>
      </c>
      <c r="F10" s="32">
        <v>9</v>
      </c>
      <c r="G10" s="32">
        <v>11</v>
      </c>
      <c r="H10" s="32">
        <v>11</v>
      </c>
      <c r="I10" s="32">
        <v>1</v>
      </c>
      <c r="J10" s="167">
        <v>10</v>
      </c>
    </row>
    <row r="11" spans="1:10">
      <c r="A11" s="195">
        <v>9</v>
      </c>
      <c r="B11" s="4" t="s">
        <v>58</v>
      </c>
      <c r="C11" s="161">
        <v>3</v>
      </c>
      <c r="D11" s="32">
        <v>0</v>
      </c>
      <c r="E11" s="32">
        <v>1</v>
      </c>
      <c r="F11" s="32">
        <v>1</v>
      </c>
      <c r="G11" s="32">
        <v>5</v>
      </c>
      <c r="H11" s="32">
        <v>13</v>
      </c>
      <c r="I11" s="32">
        <v>1</v>
      </c>
      <c r="J11" s="167">
        <v>2</v>
      </c>
    </row>
    <row r="12" spans="1:10" ht="17" thickBot="1">
      <c r="A12" s="196"/>
      <c r="B12" s="218" t="s">
        <v>155</v>
      </c>
      <c r="C12" s="186">
        <f>SUM(C3:C11)</f>
        <v>64</v>
      </c>
      <c r="D12" s="164">
        <f t="shared" ref="D12:J12" si="0">SUM(D3:D11)</f>
        <v>23</v>
      </c>
      <c r="E12" s="164">
        <f t="shared" si="0"/>
        <v>55</v>
      </c>
      <c r="F12" s="164">
        <f t="shared" si="0"/>
        <v>59</v>
      </c>
      <c r="G12" s="164">
        <f t="shared" si="0"/>
        <v>65</v>
      </c>
      <c r="H12" s="164">
        <f t="shared" si="0"/>
        <v>76</v>
      </c>
      <c r="I12" s="164">
        <f t="shared" si="0"/>
        <v>30</v>
      </c>
      <c r="J12" s="174">
        <f t="shared" si="0"/>
        <v>50</v>
      </c>
    </row>
    <row r="13" spans="1:10">
      <c r="A13" s="197">
        <v>1</v>
      </c>
      <c r="B13" s="221"/>
      <c r="C13" s="219"/>
      <c r="D13" s="170"/>
      <c r="E13" s="170"/>
      <c r="F13" s="170"/>
      <c r="G13" s="170"/>
      <c r="H13" s="170"/>
      <c r="I13" s="170"/>
      <c r="J13" s="220"/>
    </row>
    <row r="14" spans="1:10">
      <c r="A14" s="198">
        <v>2</v>
      </c>
      <c r="B14" s="222" t="s">
        <v>84</v>
      </c>
      <c r="C14" s="186">
        <v>6</v>
      </c>
      <c r="D14" s="164">
        <v>11</v>
      </c>
      <c r="E14" s="164">
        <v>5</v>
      </c>
      <c r="F14" s="164">
        <v>3</v>
      </c>
      <c r="G14" s="164">
        <v>9</v>
      </c>
      <c r="H14" s="164">
        <v>2</v>
      </c>
      <c r="I14" s="164">
        <v>1</v>
      </c>
      <c r="J14" s="174">
        <v>3</v>
      </c>
    </row>
    <row r="15" spans="1:10">
      <c r="A15" s="195">
        <v>3</v>
      </c>
      <c r="B15" s="222" t="s">
        <v>169</v>
      </c>
      <c r="C15" s="186">
        <v>4</v>
      </c>
      <c r="D15" s="164">
        <v>6</v>
      </c>
      <c r="E15" s="164">
        <v>2</v>
      </c>
      <c r="F15" s="164">
        <v>4</v>
      </c>
      <c r="G15" s="164">
        <v>1</v>
      </c>
      <c r="H15" s="164">
        <v>5</v>
      </c>
      <c r="I15" s="164">
        <v>1</v>
      </c>
      <c r="J15" s="174">
        <v>5</v>
      </c>
    </row>
    <row r="16" spans="1:10" ht="17" thickBot="1">
      <c r="A16" s="196">
        <v>4</v>
      </c>
      <c r="B16" s="223" t="s">
        <v>53</v>
      </c>
      <c r="C16" s="187">
        <v>0</v>
      </c>
      <c r="D16" s="175">
        <v>0</v>
      </c>
      <c r="E16" s="175">
        <v>1</v>
      </c>
      <c r="F16" s="175">
        <v>11</v>
      </c>
      <c r="G16" s="175">
        <v>6</v>
      </c>
      <c r="H16" s="175">
        <v>0</v>
      </c>
      <c r="I16" s="175">
        <v>0</v>
      </c>
      <c r="J16" s="176">
        <v>0</v>
      </c>
    </row>
    <row r="17" spans="1:43">
      <c r="C17" s="16"/>
    </row>
    <row r="19" spans="1:43">
      <c r="A19" s="3">
        <v>1</v>
      </c>
      <c r="B19" t="s">
        <v>84</v>
      </c>
    </row>
    <row r="20" spans="1:43" ht="17" thickBot="1">
      <c r="A20" s="3">
        <v>2</v>
      </c>
      <c r="B20" t="s">
        <v>169</v>
      </c>
    </row>
    <row r="21" spans="1:43" ht="17" thickBot="1">
      <c r="A21" s="3">
        <v>3</v>
      </c>
      <c r="B21" t="s">
        <v>53</v>
      </c>
      <c r="C21" s="369" t="s">
        <v>177</v>
      </c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1"/>
      <c r="S21" s="381" t="s">
        <v>160</v>
      </c>
      <c r="T21" s="382"/>
      <c r="U21" s="382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3"/>
      <c r="AJ21" s="372" t="s">
        <v>152</v>
      </c>
      <c r="AK21" s="373"/>
      <c r="AL21" s="373"/>
      <c r="AM21" s="373"/>
      <c r="AN21" s="373"/>
      <c r="AO21" s="373"/>
      <c r="AP21" s="373"/>
      <c r="AQ21" s="374"/>
    </row>
    <row r="22" spans="1:43" ht="17" customHeight="1" thickBot="1">
      <c r="C22" s="378" t="s">
        <v>177</v>
      </c>
      <c r="D22" s="379"/>
      <c r="E22" s="379"/>
      <c r="F22" s="379"/>
      <c r="G22" s="379"/>
      <c r="H22" s="379"/>
      <c r="I22" s="379"/>
      <c r="J22" s="380"/>
      <c r="K22" s="378" t="s">
        <v>184</v>
      </c>
      <c r="L22" s="379"/>
      <c r="M22" s="379"/>
      <c r="N22" s="379"/>
      <c r="O22" s="379"/>
      <c r="P22" s="379"/>
      <c r="Q22" s="379"/>
      <c r="R22" s="380"/>
      <c r="S22" s="384" t="s">
        <v>160</v>
      </c>
      <c r="T22" s="385"/>
      <c r="U22" s="385"/>
      <c r="V22" s="385"/>
      <c r="W22" s="385"/>
      <c r="X22" s="385"/>
      <c r="Y22" s="385"/>
      <c r="Z22" s="385"/>
      <c r="AA22" s="386"/>
      <c r="AB22" s="381" t="s">
        <v>184</v>
      </c>
      <c r="AC22" s="382"/>
      <c r="AD22" s="382"/>
      <c r="AE22" s="382"/>
      <c r="AF22" s="382"/>
      <c r="AG22" s="382"/>
      <c r="AH22" s="382"/>
      <c r="AI22" s="383"/>
      <c r="AJ22" s="375"/>
      <c r="AK22" s="376"/>
      <c r="AL22" s="376"/>
      <c r="AM22" s="376"/>
      <c r="AN22" s="376"/>
      <c r="AO22" s="376"/>
      <c r="AP22" s="376"/>
      <c r="AQ22" s="377"/>
    </row>
    <row r="23" spans="1:43" ht="17" customHeight="1" thickBot="1">
      <c r="A23" s="20" t="s">
        <v>0</v>
      </c>
      <c r="B23" s="21" t="s">
        <v>93</v>
      </c>
      <c r="C23" s="188" t="s">
        <v>94</v>
      </c>
      <c r="D23" s="189" t="s">
        <v>95</v>
      </c>
      <c r="E23" s="189" t="s">
        <v>96</v>
      </c>
      <c r="F23" s="189" t="s">
        <v>97</v>
      </c>
      <c r="G23" s="189" t="s">
        <v>98</v>
      </c>
      <c r="H23" s="189" t="s">
        <v>99</v>
      </c>
      <c r="I23" s="189" t="s">
        <v>100</v>
      </c>
      <c r="J23" s="190" t="s">
        <v>72</v>
      </c>
      <c r="K23" s="254" t="s">
        <v>94</v>
      </c>
      <c r="L23" s="255" t="s">
        <v>95</v>
      </c>
      <c r="M23" s="255" t="s">
        <v>96</v>
      </c>
      <c r="N23" s="255" t="s">
        <v>97</v>
      </c>
      <c r="O23" s="255" t="s">
        <v>98</v>
      </c>
      <c r="P23" s="255" t="s">
        <v>99</v>
      </c>
      <c r="Q23" s="255" t="s">
        <v>100</v>
      </c>
      <c r="R23" s="256" t="s">
        <v>72</v>
      </c>
      <c r="S23" s="191" t="s">
        <v>200</v>
      </c>
      <c r="T23" s="110" t="s">
        <v>94</v>
      </c>
      <c r="U23" s="108" t="s">
        <v>95</v>
      </c>
      <c r="V23" s="108" t="s">
        <v>96</v>
      </c>
      <c r="W23" s="108" t="s">
        <v>97</v>
      </c>
      <c r="X23" s="108" t="s">
        <v>98</v>
      </c>
      <c r="Y23" s="108" t="s">
        <v>99</v>
      </c>
      <c r="Z23" s="108" t="s">
        <v>100</v>
      </c>
      <c r="AA23" s="111" t="s">
        <v>72</v>
      </c>
      <c r="AB23" s="113" t="s">
        <v>94</v>
      </c>
      <c r="AC23" s="109" t="s">
        <v>95</v>
      </c>
      <c r="AD23" s="109" t="s">
        <v>96</v>
      </c>
      <c r="AE23" s="109" t="s">
        <v>97</v>
      </c>
      <c r="AF23" s="109" t="s">
        <v>98</v>
      </c>
      <c r="AG23" s="109" t="s">
        <v>99</v>
      </c>
      <c r="AH23" s="109" t="s">
        <v>100</v>
      </c>
      <c r="AI23" s="114" t="s">
        <v>72</v>
      </c>
      <c r="AJ23" s="102" t="s">
        <v>94</v>
      </c>
      <c r="AK23" s="103" t="s">
        <v>95</v>
      </c>
      <c r="AL23" s="103" t="s">
        <v>96</v>
      </c>
      <c r="AM23" s="103" t="s">
        <v>97</v>
      </c>
      <c r="AN23" s="103" t="s">
        <v>98</v>
      </c>
      <c r="AO23" s="103" t="s">
        <v>99</v>
      </c>
      <c r="AP23" s="103" t="s">
        <v>100</v>
      </c>
      <c r="AQ23" s="104" t="s">
        <v>72</v>
      </c>
    </row>
    <row r="24" spans="1:43">
      <c r="A24" s="25">
        <v>1</v>
      </c>
      <c r="B24" s="143" t="str">
        <f>PERFIL_1_ESO!B14</f>
        <v>Alumno/a 1</v>
      </c>
      <c r="C24" s="141">
        <f>$C$12</f>
        <v>64</v>
      </c>
      <c r="D24" s="142">
        <f>$D$12</f>
        <v>23</v>
      </c>
      <c r="E24" s="142">
        <f>$E$12</f>
        <v>55</v>
      </c>
      <c r="F24" s="142">
        <f>$F$12</f>
        <v>59</v>
      </c>
      <c r="G24" s="142">
        <f>$G$12</f>
        <v>65</v>
      </c>
      <c r="H24" s="142">
        <f>$H$12</f>
        <v>76</v>
      </c>
      <c r="I24" s="142">
        <f>$I$12</f>
        <v>30</v>
      </c>
      <c r="J24" s="142">
        <f>$J$12</f>
        <v>50</v>
      </c>
      <c r="K24" s="224">
        <f>PERFIL_2_ESO!C14*'2º ESO'!C$3+PERFIL_2_ESO!K14*'2º ESO'!C$4+PERFIL_2_ESO!S14*'2º ESO'!C$5+PERFIL_2_ESO!AA14*'2º ESO'!C$6+PERFIL_2_ESO!AI14*'2º ESO'!C$7+PERFIL_2_ESO!AQ14*'2º ESO'!C$8+PERFIL_2_ESO!AY14*'2º ESO'!C$9+PERFIL_2_ESO!BG14*'2º ESO'!C$10+PERFIL_2_ESO!BO14*'2º ESO'!C$11</f>
        <v>320</v>
      </c>
      <c r="L24" s="225">
        <f>PERFIL_2_ESO!D14*'2º ESO'!D$3+PERFIL_2_ESO!L14*'2º ESO'!D$4+PERFIL_2_ESO!T14*'2º ESO'!D$5+PERFIL_2_ESO!AB14*'2º ESO'!D$6+PERFIL_2_ESO!AJ14*'2º ESO'!D$7+PERFIL_2_ESO!AR14*'2º ESO'!D$8+PERFIL_2_ESO!AZ14*'2º ESO'!D$9+PERFIL_2_ESO!BH14*'2º ESO'!D$10+PERFIL_2_ESO!BP14*'2º ESO'!D$11</f>
        <v>115</v>
      </c>
      <c r="M24" s="225">
        <f>PERFIL_2_ESO!E14*'2º ESO'!E$3+PERFIL_2_ESO!M14*'2º ESO'!E$4+PERFIL_2_ESO!U14*'2º ESO'!E$5+PERFIL_2_ESO!AC14*'2º ESO'!E$6+PERFIL_2_ESO!AK14*'2º ESO'!E$7+PERFIL_2_ESO!AS14*'2º ESO'!E$8+PERFIL_2_ESO!BA14*'2º ESO'!E$9+PERFIL_2_ESO!BI14*'2º ESO'!E$10+PERFIL_2_ESO!BQ14*'2º ESO'!E$11</f>
        <v>275</v>
      </c>
      <c r="N24" s="225">
        <f>PERFIL_2_ESO!F14*'2º ESO'!F$3+PERFIL_2_ESO!N14*'2º ESO'!F$4+PERFIL_2_ESO!V14*'2º ESO'!F$5+PERFIL_2_ESO!AD14*'2º ESO'!F$6+PERFIL_2_ESO!AL14*'2º ESO'!F$7+PERFIL_2_ESO!AT14*'2º ESO'!F$8+PERFIL_2_ESO!BB14*'2º ESO'!F$9+PERFIL_2_ESO!BJ14*'2º ESO'!F$10+PERFIL_2_ESO!BR14*'2º ESO'!F$11</f>
        <v>295</v>
      </c>
      <c r="O24" s="225">
        <f>PERFIL_2_ESO!G14*'2º ESO'!G$3+PERFIL_2_ESO!O14*'2º ESO'!G$4+PERFIL_2_ESO!W14*'2º ESO'!G$5+PERFIL_2_ESO!AE14*'2º ESO'!G$6+PERFIL_2_ESO!AM14*'2º ESO'!G$7+PERFIL_2_ESO!AU14*'2º ESO'!G$8+PERFIL_2_ESO!BC14*'2º ESO'!G$9+PERFIL_2_ESO!BK14*'2º ESO'!G$10+PERFIL_2_ESO!BS14*'2º ESO'!G$11</f>
        <v>325</v>
      </c>
      <c r="P24" s="225">
        <f>PERFIL_2_ESO!H14*'2º ESO'!H$3+PERFIL_2_ESO!P14*'2º ESO'!H$4+PERFIL_2_ESO!X14*'2º ESO'!H$5+PERFIL_2_ESO!AF14*'2º ESO'!H$6+PERFIL_2_ESO!AN14*'2º ESO'!H$7+PERFIL_2_ESO!AV14*'2º ESO'!H$8+PERFIL_2_ESO!BD14*'2º ESO'!H$9+PERFIL_2_ESO!BL14*'2º ESO'!H$10+PERFIL_2_ESO!BT14*'2º ESO'!H$11</f>
        <v>380</v>
      </c>
      <c r="Q24" s="225">
        <f>PERFIL_2_ESO!I14*'2º ESO'!I$3+PERFIL_2_ESO!Q14*'2º ESO'!I$4+PERFIL_2_ESO!Y14*'2º ESO'!I$5+PERFIL_2_ESO!AG14*'2º ESO'!I$6+PERFIL_2_ESO!AO14*'2º ESO'!I$7+PERFIL_2_ESO!AW14*'2º ESO'!I$8+PERFIL_2_ESO!BE14*'2º ESO'!I$9+PERFIL_2_ESO!BM14*'2º ESO'!I$10+PERFIL_2_ESO!BU14*'2º ESO'!I$11</f>
        <v>150</v>
      </c>
      <c r="R24" s="226">
        <f>PERFIL_2_ESO!J14*'2º ESO'!J$3+PERFIL_2_ESO!R14*'2º ESO'!J$4+PERFIL_2_ESO!Z14*'2º ESO'!J$5+PERFIL_2_ESO!AH14*'2º ESO'!J$6+PERFIL_2_ESO!AP14*'2º ESO'!J$7+PERFIL_2_ESO!AX14*'2º ESO'!J$8+PERFIL_2_ESO!BF14*'2º ESO'!J$9+PERFIL_2_ESO!BN14*'2º ESO'!J$10+PERFIL_2_ESO!BV14*'2º ESO'!J$11</f>
        <v>250</v>
      </c>
      <c r="S24" s="228">
        <f>IF(PERFIL_1_ESO!BO14='2º ESO'!$B$13,1,IF(PERFIL_1_ESO!BO14='2º ESO'!$B$14,2,IF(PERFIL_1_ESO!BO14='2º ESO'!$B$15,3,4)))</f>
        <v>2</v>
      </c>
      <c r="T24" s="227">
        <f>VLOOKUP($S24,$A$13:$J$16,3)</f>
        <v>6</v>
      </c>
      <c r="U24" s="228">
        <f>VLOOKUP($S24,$A$13:$J$16,4)</f>
        <v>11</v>
      </c>
      <c r="V24" s="228">
        <f>VLOOKUP($S24,$A$13:$J$16,5)</f>
        <v>5</v>
      </c>
      <c r="W24" s="228">
        <f>VLOOKUP($S24,$A$13:$J$16,6)</f>
        <v>3</v>
      </c>
      <c r="X24" s="228">
        <f>VLOOKUP($S24,$A$13:$J$16,7)</f>
        <v>9</v>
      </c>
      <c r="Y24" s="228">
        <f>VLOOKUP($S24,$A$13:$J$16,8)</f>
        <v>2</v>
      </c>
      <c r="Z24" s="228">
        <f>VLOOKUP($S24,$A$13:$J$16,9)</f>
        <v>1</v>
      </c>
      <c r="AA24" s="228">
        <f>VLOOKUP($S24,$A$13:$J$16,10)</f>
        <v>3</v>
      </c>
      <c r="AB24" s="224">
        <f>PERFIL_2_ESO!BX14*'2º ESO'!T24</f>
        <v>30</v>
      </c>
      <c r="AC24" s="225">
        <f>PERFIL_2_ESO!BY14*'2º ESO'!U24</f>
        <v>55</v>
      </c>
      <c r="AD24" s="225">
        <f>PERFIL_2_ESO!BZ14*'2º ESO'!V24</f>
        <v>25</v>
      </c>
      <c r="AE24" s="225">
        <f>PERFIL_2_ESO!CA14*'2º ESO'!W24</f>
        <v>15</v>
      </c>
      <c r="AF24" s="225">
        <f>PERFIL_2_ESO!CB14*'2º ESO'!X24</f>
        <v>45</v>
      </c>
      <c r="AG24" s="225">
        <f>PERFIL_2_ESO!CC14*'2º ESO'!Y24</f>
        <v>10</v>
      </c>
      <c r="AH24" s="225">
        <f>PERFIL_2_ESO!CD14*'2º ESO'!Z24</f>
        <v>5</v>
      </c>
      <c r="AI24" s="226">
        <f>PERFIL_2_ESO!CE14*'2º ESO'!AA24</f>
        <v>15</v>
      </c>
      <c r="AJ24" s="225">
        <f t="shared" ref="AJ24:AQ55" si="1">(K24+AB24)/(C24+T24)</f>
        <v>5</v>
      </c>
      <c r="AK24" s="225">
        <f t="shared" si="1"/>
        <v>5</v>
      </c>
      <c r="AL24" s="225">
        <f t="shared" si="1"/>
        <v>5</v>
      </c>
      <c r="AM24" s="225">
        <f t="shared" si="1"/>
        <v>5</v>
      </c>
      <c r="AN24" s="225">
        <f t="shared" si="1"/>
        <v>5</v>
      </c>
      <c r="AO24" s="225">
        <f t="shared" si="1"/>
        <v>5</v>
      </c>
      <c r="AP24" s="225">
        <f t="shared" si="1"/>
        <v>5</v>
      </c>
      <c r="AQ24" s="226">
        <f t="shared" si="1"/>
        <v>5</v>
      </c>
    </row>
    <row r="25" spans="1:43">
      <c r="A25" s="27">
        <v>2</v>
      </c>
      <c r="B25" s="144" t="str">
        <f>PERFIL_1_ESO!B15</f>
        <v>Alumno/a 2</v>
      </c>
      <c r="C25" s="148">
        <f t="shared" ref="C25:C63" si="2">$C$12</f>
        <v>64</v>
      </c>
      <c r="D25" s="147">
        <f t="shared" ref="D25:D63" si="3">$D$12</f>
        <v>23</v>
      </c>
      <c r="E25" s="147">
        <f t="shared" ref="E25:E63" si="4">$E$12</f>
        <v>55</v>
      </c>
      <c r="F25" s="147">
        <f t="shared" ref="F25:F63" si="5">$F$12</f>
        <v>59</v>
      </c>
      <c r="G25" s="147">
        <f t="shared" ref="G25:G63" si="6">$G$12</f>
        <v>65</v>
      </c>
      <c r="H25" s="147">
        <f t="shared" ref="H25:H63" si="7">$H$12</f>
        <v>76</v>
      </c>
      <c r="I25" s="147">
        <f t="shared" ref="I25:I63" si="8">$I$12</f>
        <v>30</v>
      </c>
      <c r="J25" s="147">
        <f t="shared" ref="J25:J63" si="9">$J$12</f>
        <v>50</v>
      </c>
      <c r="K25" s="229">
        <f>PERFIL_2_ESO!C15*'2º ESO'!C$3+PERFIL_2_ESO!K15*'2º ESO'!C$4+PERFIL_2_ESO!S15*'2º ESO'!C$5+PERFIL_2_ESO!AA15*'2º ESO'!C$6+PERFIL_2_ESO!AI15*'2º ESO'!C$7+PERFIL_2_ESO!AQ15*'2º ESO'!C$8+PERFIL_2_ESO!AY15*'2º ESO'!C$9+PERFIL_2_ESO!BG15*'2º ESO'!C$10+PERFIL_2_ESO!BO15*'2º ESO'!C$11</f>
        <v>0</v>
      </c>
      <c r="L25" s="230">
        <f>PERFIL_2_ESO!D15*'2º ESO'!D$3+PERFIL_2_ESO!L15*'2º ESO'!D$4+PERFIL_2_ESO!T15*'2º ESO'!D$5+PERFIL_2_ESO!AB15*'2º ESO'!D$6+PERFIL_2_ESO!AJ15*'2º ESO'!D$7+PERFIL_2_ESO!AR15*'2º ESO'!D$8+PERFIL_2_ESO!AZ15*'2º ESO'!D$9+PERFIL_2_ESO!BH15*'2º ESO'!D$10+PERFIL_2_ESO!BP15*'2º ESO'!D$11</f>
        <v>0</v>
      </c>
      <c r="M25" s="230">
        <f>PERFIL_2_ESO!E15*'2º ESO'!E$3+PERFIL_2_ESO!M15*'2º ESO'!E$4+PERFIL_2_ESO!U15*'2º ESO'!E$5+PERFIL_2_ESO!AC15*'2º ESO'!E$6+PERFIL_2_ESO!AK15*'2º ESO'!E$7+PERFIL_2_ESO!AS15*'2º ESO'!E$8+PERFIL_2_ESO!BA15*'2º ESO'!E$9+PERFIL_2_ESO!BI15*'2º ESO'!E$10+PERFIL_2_ESO!BQ15*'2º ESO'!E$11</f>
        <v>0</v>
      </c>
      <c r="N25" s="230">
        <f>PERFIL_2_ESO!F15*'2º ESO'!F$3+PERFIL_2_ESO!N15*'2º ESO'!F$4+PERFIL_2_ESO!V15*'2º ESO'!F$5+PERFIL_2_ESO!AD15*'2º ESO'!F$6+PERFIL_2_ESO!AL15*'2º ESO'!F$7+PERFIL_2_ESO!AT15*'2º ESO'!F$8+PERFIL_2_ESO!BB15*'2º ESO'!F$9+PERFIL_2_ESO!BJ15*'2º ESO'!F$10+PERFIL_2_ESO!BR15*'2º ESO'!F$11</f>
        <v>0</v>
      </c>
      <c r="O25" s="230">
        <f>PERFIL_2_ESO!G15*'2º ESO'!G$3+PERFIL_2_ESO!O15*'2º ESO'!G$4+PERFIL_2_ESO!W15*'2º ESO'!G$5+PERFIL_2_ESO!AE15*'2º ESO'!G$6+PERFIL_2_ESO!AM15*'2º ESO'!G$7+PERFIL_2_ESO!AU15*'2º ESO'!G$8+PERFIL_2_ESO!BC15*'2º ESO'!G$9+PERFIL_2_ESO!BK15*'2º ESO'!G$10+PERFIL_2_ESO!BS15*'2º ESO'!G$11</f>
        <v>0</v>
      </c>
      <c r="P25" s="230">
        <f>PERFIL_2_ESO!H15*'2º ESO'!H$3+PERFIL_2_ESO!P15*'2º ESO'!H$4+PERFIL_2_ESO!X15*'2º ESO'!H$5+PERFIL_2_ESO!AF15*'2º ESO'!H$6+PERFIL_2_ESO!AN15*'2º ESO'!H$7+PERFIL_2_ESO!AV15*'2º ESO'!H$8+PERFIL_2_ESO!BD15*'2º ESO'!H$9+PERFIL_2_ESO!BL15*'2º ESO'!H$10+PERFIL_2_ESO!BT15*'2º ESO'!H$11</f>
        <v>0</v>
      </c>
      <c r="Q25" s="230">
        <f>PERFIL_2_ESO!I15*'2º ESO'!I$3+PERFIL_2_ESO!Q15*'2º ESO'!I$4+PERFIL_2_ESO!Y15*'2º ESO'!I$5+PERFIL_2_ESO!AG15*'2º ESO'!I$6+PERFIL_2_ESO!AO15*'2º ESO'!I$7+PERFIL_2_ESO!AW15*'2º ESO'!I$8+PERFIL_2_ESO!BE15*'2º ESO'!I$9+PERFIL_2_ESO!BM15*'2º ESO'!I$10+PERFIL_2_ESO!BU15*'2º ESO'!I$11</f>
        <v>0</v>
      </c>
      <c r="R25" s="231">
        <f>PERFIL_2_ESO!J15*'2º ESO'!J$3+PERFIL_2_ESO!R15*'2º ESO'!J$4+PERFIL_2_ESO!Z15*'2º ESO'!J$5+PERFIL_2_ESO!AH15*'2º ESO'!J$6+PERFIL_2_ESO!AP15*'2º ESO'!J$7+PERFIL_2_ESO!AX15*'2º ESO'!J$8+PERFIL_2_ESO!BF15*'2º ESO'!J$9+PERFIL_2_ESO!BN15*'2º ESO'!J$10+PERFIL_2_ESO!BV15*'2º ESO'!J$11</f>
        <v>0</v>
      </c>
      <c r="S25" s="233">
        <f>IF(PERFIL_1_ESO!BO15='2º ESO'!$B$13,1,IF(PERFIL_1_ESO!BO15='2º ESO'!$B$14,2,IF(PERFIL_1_ESO!BO15='2º ESO'!$B$15,3,4)))</f>
        <v>4</v>
      </c>
      <c r="T25" s="232">
        <f t="shared" ref="T25:T63" si="10">VLOOKUP($S25,$A$13:$J$16,3)</f>
        <v>0</v>
      </c>
      <c r="U25" s="233">
        <f t="shared" ref="U25:U63" si="11">VLOOKUP($S25,$A$13:$J$16,4)</f>
        <v>0</v>
      </c>
      <c r="V25" s="233">
        <f t="shared" ref="V25:V63" si="12">VLOOKUP($S25,$A$13:$J$16,5)</f>
        <v>1</v>
      </c>
      <c r="W25" s="233">
        <f t="shared" ref="W25:W63" si="13">VLOOKUP($S25,$A$13:$J$16,6)</f>
        <v>11</v>
      </c>
      <c r="X25" s="233">
        <f t="shared" ref="X25:X63" si="14">VLOOKUP($S25,$A$13:$J$16,7)</f>
        <v>6</v>
      </c>
      <c r="Y25" s="233">
        <f t="shared" ref="Y25:Y63" si="15">VLOOKUP($S25,$A$13:$J$16,8)</f>
        <v>0</v>
      </c>
      <c r="Z25" s="233">
        <f t="shared" ref="Z25:Z63" si="16">VLOOKUP($S25,$A$13:$J$16,9)</f>
        <v>0</v>
      </c>
      <c r="AA25" s="233">
        <f t="shared" ref="AA25:AA63" si="17">VLOOKUP($S25,$A$13:$J$16,10)</f>
        <v>0</v>
      </c>
      <c r="AB25" s="229">
        <f>PERFIL_2_ESO!BX15*'2º ESO'!T25</f>
        <v>0</v>
      </c>
      <c r="AC25" s="230">
        <f>PERFIL_2_ESO!BY15*'2º ESO'!U25</f>
        <v>0</v>
      </c>
      <c r="AD25" s="230">
        <f>PERFIL_2_ESO!BZ15*'2º ESO'!V25</f>
        <v>0</v>
      </c>
      <c r="AE25" s="230">
        <f>PERFIL_2_ESO!CA15*'2º ESO'!W25</f>
        <v>0</v>
      </c>
      <c r="AF25" s="230">
        <f>PERFIL_2_ESO!CB15*'2º ESO'!X25</f>
        <v>0</v>
      </c>
      <c r="AG25" s="230">
        <f>PERFIL_2_ESO!CC15*'2º ESO'!Y25</f>
        <v>0</v>
      </c>
      <c r="AH25" s="230">
        <f>PERFIL_2_ESO!CD15*'2º ESO'!Z25</f>
        <v>0</v>
      </c>
      <c r="AI25" s="231">
        <f>PERFIL_2_ESO!CE15*'2º ESO'!AA25</f>
        <v>0</v>
      </c>
      <c r="AJ25" s="230">
        <f t="shared" si="1"/>
        <v>0</v>
      </c>
      <c r="AK25" s="230">
        <f t="shared" si="1"/>
        <v>0</v>
      </c>
      <c r="AL25" s="230">
        <f t="shared" si="1"/>
        <v>0</v>
      </c>
      <c r="AM25" s="230">
        <f t="shared" si="1"/>
        <v>0</v>
      </c>
      <c r="AN25" s="230">
        <f t="shared" si="1"/>
        <v>0</v>
      </c>
      <c r="AO25" s="230">
        <f t="shared" si="1"/>
        <v>0</v>
      </c>
      <c r="AP25" s="230">
        <f t="shared" si="1"/>
        <v>0</v>
      </c>
      <c r="AQ25" s="231">
        <f t="shared" si="1"/>
        <v>0</v>
      </c>
    </row>
    <row r="26" spans="1:43" ht="17" thickBot="1">
      <c r="A26" s="29">
        <v>3</v>
      </c>
      <c r="B26" s="145" t="str">
        <f>PERFIL_1_ESO!B16</f>
        <v>Alumno/a 3</v>
      </c>
      <c r="C26" s="148">
        <f t="shared" si="2"/>
        <v>64</v>
      </c>
      <c r="D26" s="147">
        <f t="shared" si="3"/>
        <v>23</v>
      </c>
      <c r="E26" s="147">
        <f t="shared" si="4"/>
        <v>55</v>
      </c>
      <c r="F26" s="147">
        <f t="shared" si="5"/>
        <v>59</v>
      </c>
      <c r="G26" s="147">
        <f t="shared" si="6"/>
        <v>65</v>
      </c>
      <c r="H26" s="147">
        <f t="shared" si="7"/>
        <v>76</v>
      </c>
      <c r="I26" s="147">
        <f t="shared" si="8"/>
        <v>30</v>
      </c>
      <c r="J26" s="147">
        <f t="shared" si="9"/>
        <v>50</v>
      </c>
      <c r="K26" s="229">
        <f>PERFIL_2_ESO!C16*'2º ESO'!C$3+PERFIL_2_ESO!K16*'2º ESO'!C$4+PERFIL_2_ESO!S16*'2º ESO'!C$5+PERFIL_2_ESO!AA16*'2º ESO'!C$6+PERFIL_2_ESO!AI16*'2º ESO'!C$7+PERFIL_2_ESO!AQ16*'2º ESO'!C$8+PERFIL_2_ESO!AY16*'2º ESO'!C$9+PERFIL_2_ESO!BG16*'2º ESO'!C$10+PERFIL_2_ESO!BO16*'2º ESO'!C$11</f>
        <v>0</v>
      </c>
      <c r="L26" s="230">
        <f>PERFIL_2_ESO!D16*'2º ESO'!D$3+PERFIL_2_ESO!L16*'2º ESO'!D$4+PERFIL_2_ESO!T16*'2º ESO'!D$5+PERFIL_2_ESO!AB16*'2º ESO'!D$6+PERFIL_2_ESO!AJ16*'2º ESO'!D$7+PERFIL_2_ESO!AR16*'2º ESO'!D$8+PERFIL_2_ESO!AZ16*'2º ESO'!D$9+PERFIL_2_ESO!BH16*'2º ESO'!D$10+PERFIL_2_ESO!BP16*'2º ESO'!D$11</f>
        <v>0</v>
      </c>
      <c r="M26" s="230">
        <f>PERFIL_2_ESO!E16*'2º ESO'!E$3+PERFIL_2_ESO!M16*'2º ESO'!E$4+PERFIL_2_ESO!U16*'2º ESO'!E$5+PERFIL_2_ESO!AC16*'2º ESO'!E$6+PERFIL_2_ESO!AK16*'2º ESO'!E$7+PERFIL_2_ESO!AS16*'2º ESO'!E$8+PERFIL_2_ESO!BA16*'2º ESO'!E$9+PERFIL_2_ESO!BI16*'2º ESO'!E$10+PERFIL_2_ESO!BQ16*'2º ESO'!E$11</f>
        <v>0</v>
      </c>
      <c r="N26" s="230">
        <f>PERFIL_2_ESO!F16*'2º ESO'!F$3+PERFIL_2_ESO!N16*'2º ESO'!F$4+PERFIL_2_ESO!V16*'2º ESO'!F$5+PERFIL_2_ESO!AD16*'2º ESO'!F$6+PERFIL_2_ESO!AL16*'2º ESO'!F$7+PERFIL_2_ESO!AT16*'2º ESO'!F$8+PERFIL_2_ESO!BB16*'2º ESO'!F$9+PERFIL_2_ESO!BJ16*'2º ESO'!F$10+PERFIL_2_ESO!BR16*'2º ESO'!F$11</f>
        <v>0</v>
      </c>
      <c r="O26" s="230">
        <f>PERFIL_2_ESO!G16*'2º ESO'!G$3+PERFIL_2_ESO!O16*'2º ESO'!G$4+PERFIL_2_ESO!W16*'2º ESO'!G$5+PERFIL_2_ESO!AE16*'2º ESO'!G$6+PERFIL_2_ESO!AM16*'2º ESO'!G$7+PERFIL_2_ESO!AU16*'2º ESO'!G$8+PERFIL_2_ESO!BC16*'2º ESO'!G$9+PERFIL_2_ESO!BK16*'2º ESO'!G$10+PERFIL_2_ESO!BS16*'2º ESO'!G$11</f>
        <v>0</v>
      </c>
      <c r="P26" s="230">
        <f>PERFIL_2_ESO!H16*'2º ESO'!H$3+PERFIL_2_ESO!P16*'2º ESO'!H$4+PERFIL_2_ESO!X16*'2º ESO'!H$5+PERFIL_2_ESO!AF16*'2º ESO'!H$6+PERFIL_2_ESO!AN16*'2º ESO'!H$7+PERFIL_2_ESO!AV16*'2º ESO'!H$8+PERFIL_2_ESO!BD16*'2º ESO'!H$9+PERFIL_2_ESO!BL16*'2º ESO'!H$10+PERFIL_2_ESO!BT16*'2º ESO'!H$11</f>
        <v>0</v>
      </c>
      <c r="Q26" s="230">
        <f>PERFIL_2_ESO!I16*'2º ESO'!I$3+PERFIL_2_ESO!Q16*'2º ESO'!I$4+PERFIL_2_ESO!Y16*'2º ESO'!I$5+PERFIL_2_ESO!AG16*'2º ESO'!I$6+PERFIL_2_ESO!AO16*'2º ESO'!I$7+PERFIL_2_ESO!AW16*'2º ESO'!I$8+PERFIL_2_ESO!BE16*'2º ESO'!I$9+PERFIL_2_ESO!BM16*'2º ESO'!I$10+PERFIL_2_ESO!BU16*'2º ESO'!I$11</f>
        <v>0</v>
      </c>
      <c r="R26" s="231">
        <f>PERFIL_2_ESO!J16*'2º ESO'!J$3+PERFIL_2_ESO!R16*'2º ESO'!J$4+PERFIL_2_ESO!Z16*'2º ESO'!J$5+PERFIL_2_ESO!AH16*'2º ESO'!J$6+PERFIL_2_ESO!AP16*'2º ESO'!J$7+PERFIL_2_ESO!AX16*'2º ESO'!J$8+PERFIL_2_ESO!BF16*'2º ESO'!J$9+PERFIL_2_ESO!BN16*'2º ESO'!J$10+PERFIL_2_ESO!BV16*'2º ESO'!J$11</f>
        <v>0</v>
      </c>
      <c r="S26" s="233">
        <f>IF(PERFIL_1_ESO!BO16='2º ESO'!$B$13,1,IF(PERFIL_1_ESO!BO16='2º ESO'!$B$14,2,IF(PERFIL_1_ESO!BO16='2º ESO'!$B$15,3,4)))</f>
        <v>4</v>
      </c>
      <c r="T26" s="232">
        <f t="shared" si="10"/>
        <v>0</v>
      </c>
      <c r="U26" s="233">
        <f t="shared" si="11"/>
        <v>0</v>
      </c>
      <c r="V26" s="233">
        <f t="shared" si="12"/>
        <v>1</v>
      </c>
      <c r="W26" s="233">
        <f t="shared" si="13"/>
        <v>11</v>
      </c>
      <c r="X26" s="233">
        <f t="shared" si="14"/>
        <v>6</v>
      </c>
      <c r="Y26" s="233">
        <f t="shared" si="15"/>
        <v>0</v>
      </c>
      <c r="Z26" s="233">
        <f t="shared" si="16"/>
        <v>0</v>
      </c>
      <c r="AA26" s="233">
        <f t="shared" si="17"/>
        <v>0</v>
      </c>
      <c r="AB26" s="229">
        <f>PERFIL_2_ESO!BX16*'2º ESO'!T26</f>
        <v>0</v>
      </c>
      <c r="AC26" s="230">
        <f>PERFIL_2_ESO!BY16*'2º ESO'!U26</f>
        <v>0</v>
      </c>
      <c r="AD26" s="230">
        <f>PERFIL_2_ESO!BZ16*'2º ESO'!V26</f>
        <v>0</v>
      </c>
      <c r="AE26" s="230">
        <f>PERFIL_2_ESO!CA16*'2º ESO'!W26</f>
        <v>0</v>
      </c>
      <c r="AF26" s="230">
        <f>PERFIL_2_ESO!CB16*'2º ESO'!X26</f>
        <v>0</v>
      </c>
      <c r="AG26" s="230">
        <f>PERFIL_2_ESO!CC16*'2º ESO'!Y26</f>
        <v>0</v>
      </c>
      <c r="AH26" s="230">
        <f>PERFIL_2_ESO!CD16*'2º ESO'!Z26</f>
        <v>0</v>
      </c>
      <c r="AI26" s="231">
        <f>PERFIL_2_ESO!CE16*'2º ESO'!AA26</f>
        <v>0</v>
      </c>
      <c r="AJ26" s="230">
        <f t="shared" si="1"/>
        <v>0</v>
      </c>
      <c r="AK26" s="230">
        <f t="shared" si="1"/>
        <v>0</v>
      </c>
      <c r="AL26" s="230">
        <f t="shared" si="1"/>
        <v>0</v>
      </c>
      <c r="AM26" s="230">
        <f t="shared" si="1"/>
        <v>0</v>
      </c>
      <c r="AN26" s="230">
        <f t="shared" si="1"/>
        <v>0</v>
      </c>
      <c r="AO26" s="230">
        <f t="shared" si="1"/>
        <v>0</v>
      </c>
      <c r="AP26" s="230">
        <f t="shared" si="1"/>
        <v>0</v>
      </c>
      <c r="AQ26" s="231">
        <f t="shared" si="1"/>
        <v>0</v>
      </c>
    </row>
    <row r="27" spans="1:43">
      <c r="A27" s="25">
        <v>4</v>
      </c>
      <c r="B27" s="144" t="str">
        <f>PERFIL_1_ESO!B17</f>
        <v>Alumno/a 4</v>
      </c>
      <c r="C27" s="148">
        <f t="shared" si="2"/>
        <v>64</v>
      </c>
      <c r="D27" s="147">
        <f t="shared" si="3"/>
        <v>23</v>
      </c>
      <c r="E27" s="147">
        <f t="shared" si="4"/>
        <v>55</v>
      </c>
      <c r="F27" s="147">
        <f t="shared" si="5"/>
        <v>59</v>
      </c>
      <c r="G27" s="147">
        <f t="shared" si="6"/>
        <v>65</v>
      </c>
      <c r="H27" s="147">
        <f t="shared" si="7"/>
        <v>76</v>
      </c>
      <c r="I27" s="147">
        <f t="shared" si="8"/>
        <v>30</v>
      </c>
      <c r="J27" s="147">
        <f t="shared" si="9"/>
        <v>50</v>
      </c>
      <c r="K27" s="229">
        <f>PERFIL_2_ESO!C17*'2º ESO'!C$3+PERFIL_2_ESO!K17*'2º ESO'!C$4+PERFIL_2_ESO!S17*'2º ESO'!C$5+PERFIL_2_ESO!AA17*'2º ESO'!C$6+PERFIL_2_ESO!AI17*'2º ESO'!C$7+PERFIL_2_ESO!AQ17*'2º ESO'!C$8+PERFIL_2_ESO!AY17*'2º ESO'!C$9+PERFIL_2_ESO!BG17*'2º ESO'!C$10+PERFIL_2_ESO!BO17*'2º ESO'!C$11</f>
        <v>0</v>
      </c>
      <c r="L27" s="230">
        <f>PERFIL_2_ESO!D17*'2º ESO'!D$3+PERFIL_2_ESO!L17*'2º ESO'!D$4+PERFIL_2_ESO!T17*'2º ESO'!D$5+PERFIL_2_ESO!AB17*'2º ESO'!D$6+PERFIL_2_ESO!AJ17*'2º ESO'!D$7+PERFIL_2_ESO!AR17*'2º ESO'!D$8+PERFIL_2_ESO!AZ17*'2º ESO'!D$9+PERFIL_2_ESO!BH17*'2º ESO'!D$10+PERFIL_2_ESO!BP17*'2º ESO'!D$11</f>
        <v>0</v>
      </c>
      <c r="M27" s="230">
        <f>PERFIL_2_ESO!E17*'2º ESO'!E$3+PERFIL_2_ESO!M17*'2º ESO'!E$4+PERFIL_2_ESO!U17*'2º ESO'!E$5+PERFIL_2_ESO!AC17*'2º ESO'!E$6+PERFIL_2_ESO!AK17*'2º ESO'!E$7+PERFIL_2_ESO!AS17*'2º ESO'!E$8+PERFIL_2_ESO!BA17*'2º ESO'!E$9+PERFIL_2_ESO!BI17*'2º ESO'!E$10+PERFIL_2_ESO!BQ17*'2º ESO'!E$11</f>
        <v>0</v>
      </c>
      <c r="N27" s="230">
        <f>PERFIL_2_ESO!F17*'2º ESO'!F$3+PERFIL_2_ESO!N17*'2º ESO'!F$4+PERFIL_2_ESO!V17*'2º ESO'!F$5+PERFIL_2_ESO!AD17*'2º ESO'!F$6+PERFIL_2_ESO!AL17*'2º ESO'!F$7+PERFIL_2_ESO!AT17*'2º ESO'!F$8+PERFIL_2_ESO!BB17*'2º ESO'!F$9+PERFIL_2_ESO!BJ17*'2º ESO'!F$10+PERFIL_2_ESO!BR17*'2º ESO'!F$11</f>
        <v>0</v>
      </c>
      <c r="O27" s="230">
        <f>PERFIL_2_ESO!G17*'2º ESO'!G$3+PERFIL_2_ESO!O17*'2º ESO'!G$4+PERFIL_2_ESO!W17*'2º ESO'!G$5+PERFIL_2_ESO!AE17*'2º ESO'!G$6+PERFIL_2_ESO!AM17*'2º ESO'!G$7+PERFIL_2_ESO!AU17*'2º ESO'!G$8+PERFIL_2_ESO!BC17*'2º ESO'!G$9+PERFIL_2_ESO!BK17*'2º ESO'!G$10+PERFIL_2_ESO!BS17*'2º ESO'!G$11</f>
        <v>0</v>
      </c>
      <c r="P27" s="230">
        <f>PERFIL_2_ESO!H17*'2º ESO'!H$3+PERFIL_2_ESO!P17*'2º ESO'!H$4+PERFIL_2_ESO!X17*'2º ESO'!H$5+PERFIL_2_ESO!AF17*'2º ESO'!H$6+PERFIL_2_ESO!AN17*'2º ESO'!H$7+PERFIL_2_ESO!AV17*'2º ESO'!H$8+PERFIL_2_ESO!BD17*'2º ESO'!H$9+PERFIL_2_ESO!BL17*'2º ESO'!H$10+PERFIL_2_ESO!BT17*'2º ESO'!H$11</f>
        <v>0</v>
      </c>
      <c r="Q27" s="230">
        <f>PERFIL_2_ESO!I17*'2º ESO'!I$3+PERFIL_2_ESO!Q17*'2º ESO'!I$4+PERFIL_2_ESO!Y17*'2º ESO'!I$5+PERFIL_2_ESO!AG17*'2º ESO'!I$6+PERFIL_2_ESO!AO17*'2º ESO'!I$7+PERFIL_2_ESO!AW17*'2º ESO'!I$8+PERFIL_2_ESO!BE17*'2º ESO'!I$9+PERFIL_2_ESO!BM17*'2º ESO'!I$10+PERFIL_2_ESO!BU17*'2º ESO'!I$11</f>
        <v>0</v>
      </c>
      <c r="R27" s="231">
        <f>PERFIL_2_ESO!J17*'2º ESO'!J$3+PERFIL_2_ESO!R17*'2º ESO'!J$4+PERFIL_2_ESO!Z17*'2º ESO'!J$5+PERFIL_2_ESO!AH17*'2º ESO'!J$6+PERFIL_2_ESO!AP17*'2º ESO'!J$7+PERFIL_2_ESO!AX17*'2º ESO'!J$8+PERFIL_2_ESO!BF17*'2º ESO'!J$9+PERFIL_2_ESO!BN17*'2º ESO'!J$10+PERFIL_2_ESO!BV17*'2º ESO'!J$11</f>
        <v>0</v>
      </c>
      <c r="S27" s="233">
        <f>IF(PERFIL_1_ESO!BO17='2º ESO'!$B$13,1,IF(PERFIL_1_ESO!BO17='2º ESO'!$B$14,2,IF(PERFIL_1_ESO!BO17='2º ESO'!$B$15,3,4)))</f>
        <v>1</v>
      </c>
      <c r="T27" s="232">
        <f t="shared" si="10"/>
        <v>0</v>
      </c>
      <c r="U27" s="233">
        <f t="shared" si="11"/>
        <v>0</v>
      </c>
      <c r="V27" s="233">
        <f t="shared" si="12"/>
        <v>0</v>
      </c>
      <c r="W27" s="233">
        <f t="shared" si="13"/>
        <v>0</v>
      </c>
      <c r="X27" s="233">
        <f t="shared" si="14"/>
        <v>0</v>
      </c>
      <c r="Y27" s="233">
        <f t="shared" si="15"/>
        <v>0</v>
      </c>
      <c r="Z27" s="233">
        <f t="shared" si="16"/>
        <v>0</v>
      </c>
      <c r="AA27" s="233">
        <f t="shared" si="17"/>
        <v>0</v>
      </c>
      <c r="AB27" s="229">
        <f>PERFIL_2_ESO!BX17*'2º ESO'!T27</f>
        <v>0</v>
      </c>
      <c r="AC27" s="230">
        <f>PERFIL_2_ESO!BY17*'2º ESO'!U27</f>
        <v>0</v>
      </c>
      <c r="AD27" s="230">
        <f>PERFIL_2_ESO!BZ17*'2º ESO'!V27</f>
        <v>0</v>
      </c>
      <c r="AE27" s="230">
        <f>PERFIL_2_ESO!CA17*'2º ESO'!W27</f>
        <v>0</v>
      </c>
      <c r="AF27" s="230">
        <f>PERFIL_2_ESO!CB17*'2º ESO'!X27</f>
        <v>0</v>
      </c>
      <c r="AG27" s="230">
        <f>PERFIL_2_ESO!CC17*'2º ESO'!Y27</f>
        <v>0</v>
      </c>
      <c r="AH27" s="230">
        <f>PERFIL_2_ESO!CD17*'2º ESO'!Z27</f>
        <v>0</v>
      </c>
      <c r="AI27" s="231">
        <f>PERFIL_2_ESO!CE17*'2º ESO'!AA27</f>
        <v>0</v>
      </c>
      <c r="AJ27" s="230">
        <f t="shared" si="1"/>
        <v>0</v>
      </c>
      <c r="AK27" s="230">
        <f t="shared" si="1"/>
        <v>0</v>
      </c>
      <c r="AL27" s="230">
        <f t="shared" si="1"/>
        <v>0</v>
      </c>
      <c r="AM27" s="230">
        <f t="shared" si="1"/>
        <v>0</v>
      </c>
      <c r="AN27" s="230">
        <f t="shared" si="1"/>
        <v>0</v>
      </c>
      <c r="AO27" s="230">
        <f t="shared" si="1"/>
        <v>0</v>
      </c>
      <c r="AP27" s="230">
        <f t="shared" si="1"/>
        <v>0</v>
      </c>
      <c r="AQ27" s="231">
        <f t="shared" si="1"/>
        <v>0</v>
      </c>
    </row>
    <row r="28" spans="1:43">
      <c r="A28" s="27">
        <v>5</v>
      </c>
      <c r="B28" s="145" t="str">
        <f>PERFIL_1_ESO!B18</f>
        <v>Alumno/a 5</v>
      </c>
      <c r="C28" s="148">
        <f t="shared" si="2"/>
        <v>64</v>
      </c>
      <c r="D28" s="147">
        <f t="shared" si="3"/>
        <v>23</v>
      </c>
      <c r="E28" s="147">
        <f t="shared" si="4"/>
        <v>55</v>
      </c>
      <c r="F28" s="147">
        <f t="shared" si="5"/>
        <v>59</v>
      </c>
      <c r="G28" s="147">
        <f t="shared" si="6"/>
        <v>65</v>
      </c>
      <c r="H28" s="147">
        <f t="shared" si="7"/>
        <v>76</v>
      </c>
      <c r="I28" s="147">
        <f t="shared" si="8"/>
        <v>30</v>
      </c>
      <c r="J28" s="147">
        <f t="shared" si="9"/>
        <v>50</v>
      </c>
      <c r="K28" s="229">
        <f>PERFIL_2_ESO!C18*'2º ESO'!C$3+PERFIL_2_ESO!K18*'2º ESO'!C$4+PERFIL_2_ESO!S18*'2º ESO'!C$5+PERFIL_2_ESO!AA18*'2º ESO'!C$6+PERFIL_2_ESO!AI18*'2º ESO'!C$7+PERFIL_2_ESO!AQ18*'2º ESO'!C$8+PERFIL_2_ESO!AY18*'2º ESO'!C$9+PERFIL_2_ESO!BG18*'2º ESO'!C$10+PERFIL_2_ESO!BO18*'2º ESO'!C$11</f>
        <v>0</v>
      </c>
      <c r="L28" s="230">
        <f>PERFIL_2_ESO!D18*'2º ESO'!D$3+PERFIL_2_ESO!L18*'2º ESO'!D$4+PERFIL_2_ESO!T18*'2º ESO'!D$5+PERFIL_2_ESO!AB18*'2º ESO'!D$6+PERFIL_2_ESO!AJ18*'2º ESO'!D$7+PERFIL_2_ESO!AR18*'2º ESO'!D$8+PERFIL_2_ESO!AZ18*'2º ESO'!D$9+PERFIL_2_ESO!BH18*'2º ESO'!D$10+PERFIL_2_ESO!BP18*'2º ESO'!D$11</f>
        <v>0</v>
      </c>
      <c r="M28" s="230">
        <f>PERFIL_2_ESO!E18*'2º ESO'!E$3+PERFIL_2_ESO!M18*'2º ESO'!E$4+PERFIL_2_ESO!U18*'2º ESO'!E$5+PERFIL_2_ESO!AC18*'2º ESO'!E$6+PERFIL_2_ESO!AK18*'2º ESO'!E$7+PERFIL_2_ESO!AS18*'2º ESO'!E$8+PERFIL_2_ESO!BA18*'2º ESO'!E$9+PERFIL_2_ESO!BI18*'2º ESO'!E$10+PERFIL_2_ESO!BQ18*'2º ESO'!E$11</f>
        <v>0</v>
      </c>
      <c r="N28" s="230">
        <f>PERFIL_2_ESO!F18*'2º ESO'!F$3+PERFIL_2_ESO!N18*'2º ESO'!F$4+PERFIL_2_ESO!V18*'2º ESO'!F$5+PERFIL_2_ESO!AD18*'2º ESO'!F$6+PERFIL_2_ESO!AL18*'2º ESO'!F$7+PERFIL_2_ESO!AT18*'2º ESO'!F$8+PERFIL_2_ESO!BB18*'2º ESO'!F$9+PERFIL_2_ESO!BJ18*'2º ESO'!F$10+PERFIL_2_ESO!BR18*'2º ESO'!F$11</f>
        <v>0</v>
      </c>
      <c r="O28" s="230">
        <f>PERFIL_2_ESO!G18*'2º ESO'!G$3+PERFIL_2_ESO!O18*'2º ESO'!G$4+PERFIL_2_ESO!W18*'2º ESO'!G$5+PERFIL_2_ESO!AE18*'2º ESO'!G$6+PERFIL_2_ESO!AM18*'2º ESO'!G$7+PERFIL_2_ESO!AU18*'2º ESO'!G$8+PERFIL_2_ESO!BC18*'2º ESO'!G$9+PERFIL_2_ESO!BK18*'2º ESO'!G$10+PERFIL_2_ESO!BS18*'2º ESO'!G$11</f>
        <v>0</v>
      </c>
      <c r="P28" s="230">
        <f>PERFIL_2_ESO!H18*'2º ESO'!H$3+PERFIL_2_ESO!P18*'2º ESO'!H$4+PERFIL_2_ESO!X18*'2º ESO'!H$5+PERFIL_2_ESO!AF18*'2º ESO'!H$6+PERFIL_2_ESO!AN18*'2º ESO'!H$7+PERFIL_2_ESO!AV18*'2º ESO'!H$8+PERFIL_2_ESO!BD18*'2º ESO'!H$9+PERFIL_2_ESO!BL18*'2º ESO'!H$10+PERFIL_2_ESO!BT18*'2º ESO'!H$11</f>
        <v>0</v>
      </c>
      <c r="Q28" s="230">
        <f>PERFIL_2_ESO!I18*'2º ESO'!I$3+PERFIL_2_ESO!Q18*'2º ESO'!I$4+PERFIL_2_ESO!Y18*'2º ESO'!I$5+PERFIL_2_ESO!AG18*'2º ESO'!I$6+PERFIL_2_ESO!AO18*'2º ESO'!I$7+PERFIL_2_ESO!AW18*'2º ESO'!I$8+PERFIL_2_ESO!BE18*'2º ESO'!I$9+PERFIL_2_ESO!BM18*'2º ESO'!I$10+PERFIL_2_ESO!BU18*'2º ESO'!I$11</f>
        <v>0</v>
      </c>
      <c r="R28" s="231">
        <f>PERFIL_2_ESO!J18*'2º ESO'!J$3+PERFIL_2_ESO!R18*'2º ESO'!J$4+PERFIL_2_ESO!Z18*'2º ESO'!J$5+PERFIL_2_ESO!AH18*'2º ESO'!J$6+PERFIL_2_ESO!AP18*'2º ESO'!J$7+PERFIL_2_ESO!AX18*'2º ESO'!J$8+PERFIL_2_ESO!BF18*'2º ESO'!J$9+PERFIL_2_ESO!BN18*'2º ESO'!J$10+PERFIL_2_ESO!BV18*'2º ESO'!J$11</f>
        <v>0</v>
      </c>
      <c r="S28" s="233">
        <f>IF(PERFIL_1_ESO!BO18='2º ESO'!$B$13,1,IF(PERFIL_1_ESO!BO18='2º ESO'!$B$14,2,IF(PERFIL_1_ESO!BO18='2º ESO'!$B$15,3,4)))</f>
        <v>1</v>
      </c>
      <c r="T28" s="232">
        <f t="shared" si="10"/>
        <v>0</v>
      </c>
      <c r="U28" s="233">
        <f t="shared" si="11"/>
        <v>0</v>
      </c>
      <c r="V28" s="233">
        <f t="shared" si="12"/>
        <v>0</v>
      </c>
      <c r="W28" s="233">
        <f t="shared" si="13"/>
        <v>0</v>
      </c>
      <c r="X28" s="233">
        <f t="shared" si="14"/>
        <v>0</v>
      </c>
      <c r="Y28" s="233">
        <f t="shared" si="15"/>
        <v>0</v>
      </c>
      <c r="Z28" s="233">
        <f t="shared" si="16"/>
        <v>0</v>
      </c>
      <c r="AA28" s="233">
        <f t="shared" si="17"/>
        <v>0</v>
      </c>
      <c r="AB28" s="229">
        <f>PERFIL_2_ESO!BX18*'2º ESO'!T28</f>
        <v>0</v>
      </c>
      <c r="AC28" s="230">
        <f>PERFIL_2_ESO!BY18*'2º ESO'!U28</f>
        <v>0</v>
      </c>
      <c r="AD28" s="230">
        <f>PERFIL_2_ESO!BZ18*'2º ESO'!V28</f>
        <v>0</v>
      </c>
      <c r="AE28" s="230">
        <f>PERFIL_2_ESO!CA18*'2º ESO'!W28</f>
        <v>0</v>
      </c>
      <c r="AF28" s="230">
        <f>PERFIL_2_ESO!CB18*'2º ESO'!X28</f>
        <v>0</v>
      </c>
      <c r="AG28" s="230">
        <f>PERFIL_2_ESO!CC18*'2º ESO'!Y28</f>
        <v>0</v>
      </c>
      <c r="AH28" s="230">
        <f>PERFIL_2_ESO!CD18*'2º ESO'!Z28</f>
        <v>0</v>
      </c>
      <c r="AI28" s="231">
        <f>PERFIL_2_ESO!CE18*'2º ESO'!AA28</f>
        <v>0</v>
      </c>
      <c r="AJ28" s="230">
        <f t="shared" si="1"/>
        <v>0</v>
      </c>
      <c r="AK28" s="230">
        <f t="shared" si="1"/>
        <v>0</v>
      </c>
      <c r="AL28" s="230">
        <f t="shared" si="1"/>
        <v>0</v>
      </c>
      <c r="AM28" s="230">
        <f t="shared" si="1"/>
        <v>0</v>
      </c>
      <c r="AN28" s="230">
        <f t="shared" si="1"/>
        <v>0</v>
      </c>
      <c r="AO28" s="230">
        <f t="shared" si="1"/>
        <v>0</v>
      </c>
      <c r="AP28" s="230">
        <f t="shared" si="1"/>
        <v>0</v>
      </c>
      <c r="AQ28" s="231">
        <f t="shared" si="1"/>
        <v>0</v>
      </c>
    </row>
    <row r="29" spans="1:43" ht="17" thickBot="1">
      <c r="A29" s="29">
        <v>6</v>
      </c>
      <c r="B29" s="144" t="str">
        <f>PERFIL_1_ESO!B19</f>
        <v>Alumno/a 6</v>
      </c>
      <c r="C29" s="148">
        <f t="shared" si="2"/>
        <v>64</v>
      </c>
      <c r="D29" s="147">
        <f t="shared" si="3"/>
        <v>23</v>
      </c>
      <c r="E29" s="147">
        <f t="shared" si="4"/>
        <v>55</v>
      </c>
      <c r="F29" s="147">
        <f t="shared" si="5"/>
        <v>59</v>
      </c>
      <c r="G29" s="147">
        <f t="shared" si="6"/>
        <v>65</v>
      </c>
      <c r="H29" s="147">
        <f t="shared" si="7"/>
        <v>76</v>
      </c>
      <c r="I29" s="147">
        <f t="shared" si="8"/>
        <v>30</v>
      </c>
      <c r="J29" s="147">
        <f t="shared" si="9"/>
        <v>50</v>
      </c>
      <c r="K29" s="229">
        <f>PERFIL_2_ESO!C19*'2º ESO'!C$3+PERFIL_2_ESO!K19*'2º ESO'!C$4+PERFIL_2_ESO!S19*'2º ESO'!C$5+PERFIL_2_ESO!AA19*'2º ESO'!C$6+PERFIL_2_ESO!AI19*'2º ESO'!C$7+PERFIL_2_ESO!AQ19*'2º ESO'!C$8+PERFIL_2_ESO!AY19*'2º ESO'!C$9+PERFIL_2_ESO!BG19*'2º ESO'!C$10+PERFIL_2_ESO!BO19*'2º ESO'!C$11</f>
        <v>0</v>
      </c>
      <c r="L29" s="230">
        <f>PERFIL_2_ESO!D19*'2º ESO'!D$3+PERFIL_2_ESO!L19*'2º ESO'!D$4+PERFIL_2_ESO!T19*'2º ESO'!D$5+PERFIL_2_ESO!AB19*'2º ESO'!D$6+PERFIL_2_ESO!AJ19*'2º ESO'!D$7+PERFIL_2_ESO!AR19*'2º ESO'!D$8+PERFIL_2_ESO!AZ19*'2º ESO'!D$9+PERFIL_2_ESO!BH19*'2º ESO'!D$10+PERFIL_2_ESO!BP19*'2º ESO'!D$11</f>
        <v>0</v>
      </c>
      <c r="M29" s="230">
        <f>PERFIL_2_ESO!E19*'2º ESO'!E$3+PERFIL_2_ESO!M19*'2º ESO'!E$4+PERFIL_2_ESO!U19*'2º ESO'!E$5+PERFIL_2_ESO!AC19*'2º ESO'!E$6+PERFIL_2_ESO!AK19*'2º ESO'!E$7+PERFIL_2_ESO!AS19*'2º ESO'!E$8+PERFIL_2_ESO!BA19*'2º ESO'!E$9+PERFIL_2_ESO!BI19*'2º ESO'!E$10+PERFIL_2_ESO!BQ19*'2º ESO'!E$11</f>
        <v>0</v>
      </c>
      <c r="N29" s="230">
        <f>PERFIL_2_ESO!F19*'2º ESO'!F$3+PERFIL_2_ESO!N19*'2º ESO'!F$4+PERFIL_2_ESO!V19*'2º ESO'!F$5+PERFIL_2_ESO!AD19*'2º ESO'!F$6+PERFIL_2_ESO!AL19*'2º ESO'!F$7+PERFIL_2_ESO!AT19*'2º ESO'!F$8+PERFIL_2_ESO!BB19*'2º ESO'!F$9+PERFIL_2_ESO!BJ19*'2º ESO'!F$10+PERFIL_2_ESO!BR19*'2º ESO'!F$11</f>
        <v>0</v>
      </c>
      <c r="O29" s="230">
        <f>PERFIL_2_ESO!G19*'2º ESO'!G$3+PERFIL_2_ESO!O19*'2º ESO'!G$4+PERFIL_2_ESO!W19*'2º ESO'!G$5+PERFIL_2_ESO!AE19*'2º ESO'!G$6+PERFIL_2_ESO!AM19*'2º ESO'!G$7+PERFIL_2_ESO!AU19*'2º ESO'!G$8+PERFIL_2_ESO!BC19*'2º ESO'!G$9+PERFIL_2_ESO!BK19*'2º ESO'!G$10+PERFIL_2_ESO!BS19*'2º ESO'!G$11</f>
        <v>0</v>
      </c>
      <c r="P29" s="230">
        <f>PERFIL_2_ESO!H19*'2º ESO'!H$3+PERFIL_2_ESO!P19*'2º ESO'!H$4+PERFIL_2_ESO!X19*'2º ESO'!H$5+PERFIL_2_ESO!AF19*'2º ESO'!H$6+PERFIL_2_ESO!AN19*'2º ESO'!H$7+PERFIL_2_ESO!AV19*'2º ESO'!H$8+PERFIL_2_ESO!BD19*'2º ESO'!H$9+PERFIL_2_ESO!BL19*'2º ESO'!H$10+PERFIL_2_ESO!BT19*'2º ESO'!H$11</f>
        <v>0</v>
      </c>
      <c r="Q29" s="230">
        <f>PERFIL_2_ESO!I19*'2º ESO'!I$3+PERFIL_2_ESO!Q19*'2º ESO'!I$4+PERFIL_2_ESO!Y19*'2º ESO'!I$5+PERFIL_2_ESO!AG19*'2º ESO'!I$6+PERFIL_2_ESO!AO19*'2º ESO'!I$7+PERFIL_2_ESO!AW19*'2º ESO'!I$8+PERFIL_2_ESO!BE19*'2º ESO'!I$9+PERFIL_2_ESO!BM19*'2º ESO'!I$10+PERFIL_2_ESO!BU19*'2º ESO'!I$11</f>
        <v>0</v>
      </c>
      <c r="R29" s="231">
        <f>PERFIL_2_ESO!J19*'2º ESO'!J$3+PERFIL_2_ESO!R19*'2º ESO'!J$4+PERFIL_2_ESO!Z19*'2º ESO'!J$5+PERFIL_2_ESO!AH19*'2º ESO'!J$6+PERFIL_2_ESO!AP19*'2º ESO'!J$7+PERFIL_2_ESO!AX19*'2º ESO'!J$8+PERFIL_2_ESO!BF19*'2º ESO'!J$9+PERFIL_2_ESO!BN19*'2º ESO'!J$10+PERFIL_2_ESO!BV19*'2º ESO'!J$11</f>
        <v>0</v>
      </c>
      <c r="S29" s="233">
        <f>IF(PERFIL_1_ESO!BO19='2º ESO'!$B$13,1,IF(PERFIL_1_ESO!BO19='2º ESO'!$B$14,2,IF(PERFIL_1_ESO!BO19='2º ESO'!$B$15,3,4)))</f>
        <v>1</v>
      </c>
      <c r="T29" s="232">
        <f t="shared" si="10"/>
        <v>0</v>
      </c>
      <c r="U29" s="233">
        <f t="shared" si="11"/>
        <v>0</v>
      </c>
      <c r="V29" s="233">
        <f t="shared" si="12"/>
        <v>0</v>
      </c>
      <c r="W29" s="233">
        <f t="shared" si="13"/>
        <v>0</v>
      </c>
      <c r="X29" s="233">
        <f t="shared" si="14"/>
        <v>0</v>
      </c>
      <c r="Y29" s="233">
        <f t="shared" si="15"/>
        <v>0</v>
      </c>
      <c r="Z29" s="233">
        <f t="shared" si="16"/>
        <v>0</v>
      </c>
      <c r="AA29" s="233">
        <f t="shared" si="17"/>
        <v>0</v>
      </c>
      <c r="AB29" s="229">
        <f>PERFIL_2_ESO!BX19*'2º ESO'!T29</f>
        <v>0</v>
      </c>
      <c r="AC29" s="230">
        <f>PERFIL_2_ESO!BY19*'2º ESO'!U29</f>
        <v>0</v>
      </c>
      <c r="AD29" s="230">
        <f>PERFIL_2_ESO!BZ19*'2º ESO'!V29</f>
        <v>0</v>
      </c>
      <c r="AE29" s="230">
        <f>PERFIL_2_ESO!CA19*'2º ESO'!W29</f>
        <v>0</v>
      </c>
      <c r="AF29" s="230">
        <f>PERFIL_2_ESO!CB19*'2º ESO'!X29</f>
        <v>0</v>
      </c>
      <c r="AG29" s="230">
        <f>PERFIL_2_ESO!CC19*'2º ESO'!Y29</f>
        <v>0</v>
      </c>
      <c r="AH29" s="230">
        <f>PERFIL_2_ESO!CD19*'2º ESO'!Z29</f>
        <v>0</v>
      </c>
      <c r="AI29" s="231">
        <f>PERFIL_2_ESO!CE19*'2º ESO'!AA29</f>
        <v>0</v>
      </c>
      <c r="AJ29" s="230">
        <f t="shared" si="1"/>
        <v>0</v>
      </c>
      <c r="AK29" s="230">
        <f t="shared" si="1"/>
        <v>0</v>
      </c>
      <c r="AL29" s="230">
        <f t="shared" si="1"/>
        <v>0</v>
      </c>
      <c r="AM29" s="230">
        <f t="shared" si="1"/>
        <v>0</v>
      </c>
      <c r="AN29" s="230">
        <f t="shared" si="1"/>
        <v>0</v>
      </c>
      <c r="AO29" s="230">
        <f t="shared" si="1"/>
        <v>0</v>
      </c>
      <c r="AP29" s="230">
        <f t="shared" si="1"/>
        <v>0</v>
      </c>
      <c r="AQ29" s="231">
        <f t="shared" si="1"/>
        <v>0</v>
      </c>
    </row>
    <row r="30" spans="1:43">
      <c r="A30" s="25">
        <v>7</v>
      </c>
      <c r="B30" s="145" t="str">
        <f>PERFIL_1_ESO!B20</f>
        <v>Alumno/a 7</v>
      </c>
      <c r="C30" s="148">
        <f t="shared" si="2"/>
        <v>64</v>
      </c>
      <c r="D30" s="147">
        <f t="shared" si="3"/>
        <v>23</v>
      </c>
      <c r="E30" s="147">
        <f t="shared" si="4"/>
        <v>55</v>
      </c>
      <c r="F30" s="147">
        <f t="shared" si="5"/>
        <v>59</v>
      </c>
      <c r="G30" s="147">
        <f t="shared" si="6"/>
        <v>65</v>
      </c>
      <c r="H30" s="147">
        <f t="shared" si="7"/>
        <v>76</v>
      </c>
      <c r="I30" s="147">
        <f t="shared" si="8"/>
        <v>30</v>
      </c>
      <c r="J30" s="147">
        <f t="shared" si="9"/>
        <v>50</v>
      </c>
      <c r="K30" s="229">
        <f>PERFIL_2_ESO!C20*'2º ESO'!C$3+PERFIL_2_ESO!K20*'2º ESO'!C$4+PERFIL_2_ESO!S20*'2º ESO'!C$5+PERFIL_2_ESO!AA20*'2º ESO'!C$6+PERFIL_2_ESO!AI20*'2º ESO'!C$7+PERFIL_2_ESO!AQ20*'2º ESO'!C$8+PERFIL_2_ESO!AY20*'2º ESO'!C$9+PERFIL_2_ESO!BG20*'2º ESO'!C$10+PERFIL_2_ESO!BO20*'2º ESO'!C$11</f>
        <v>0</v>
      </c>
      <c r="L30" s="230">
        <f>PERFIL_2_ESO!D20*'2º ESO'!D$3+PERFIL_2_ESO!L20*'2º ESO'!D$4+PERFIL_2_ESO!T20*'2º ESO'!D$5+PERFIL_2_ESO!AB20*'2º ESO'!D$6+PERFIL_2_ESO!AJ20*'2º ESO'!D$7+PERFIL_2_ESO!AR20*'2º ESO'!D$8+PERFIL_2_ESO!AZ20*'2º ESO'!D$9+PERFIL_2_ESO!BH20*'2º ESO'!D$10+PERFIL_2_ESO!BP20*'2º ESO'!D$11</f>
        <v>0</v>
      </c>
      <c r="M30" s="230">
        <f>PERFIL_2_ESO!E20*'2º ESO'!E$3+PERFIL_2_ESO!M20*'2º ESO'!E$4+PERFIL_2_ESO!U20*'2º ESO'!E$5+PERFIL_2_ESO!AC20*'2º ESO'!E$6+PERFIL_2_ESO!AK20*'2º ESO'!E$7+PERFIL_2_ESO!AS20*'2º ESO'!E$8+PERFIL_2_ESO!BA20*'2º ESO'!E$9+PERFIL_2_ESO!BI20*'2º ESO'!E$10+PERFIL_2_ESO!BQ20*'2º ESO'!E$11</f>
        <v>0</v>
      </c>
      <c r="N30" s="230">
        <f>PERFIL_2_ESO!F20*'2º ESO'!F$3+PERFIL_2_ESO!N20*'2º ESO'!F$4+PERFIL_2_ESO!V20*'2º ESO'!F$5+PERFIL_2_ESO!AD20*'2º ESO'!F$6+PERFIL_2_ESO!AL20*'2º ESO'!F$7+PERFIL_2_ESO!AT20*'2º ESO'!F$8+PERFIL_2_ESO!BB20*'2º ESO'!F$9+PERFIL_2_ESO!BJ20*'2º ESO'!F$10+PERFIL_2_ESO!BR20*'2º ESO'!F$11</f>
        <v>0</v>
      </c>
      <c r="O30" s="230">
        <f>PERFIL_2_ESO!G20*'2º ESO'!G$3+PERFIL_2_ESO!O20*'2º ESO'!G$4+PERFIL_2_ESO!W20*'2º ESO'!G$5+PERFIL_2_ESO!AE20*'2º ESO'!G$6+PERFIL_2_ESO!AM20*'2º ESO'!G$7+PERFIL_2_ESO!AU20*'2º ESO'!G$8+PERFIL_2_ESO!BC20*'2º ESO'!G$9+PERFIL_2_ESO!BK20*'2º ESO'!G$10+PERFIL_2_ESO!BS20*'2º ESO'!G$11</f>
        <v>0</v>
      </c>
      <c r="P30" s="230">
        <f>PERFIL_2_ESO!H20*'2º ESO'!H$3+PERFIL_2_ESO!P20*'2º ESO'!H$4+PERFIL_2_ESO!X20*'2º ESO'!H$5+PERFIL_2_ESO!AF20*'2º ESO'!H$6+PERFIL_2_ESO!AN20*'2º ESO'!H$7+PERFIL_2_ESO!AV20*'2º ESO'!H$8+PERFIL_2_ESO!BD20*'2º ESO'!H$9+PERFIL_2_ESO!BL20*'2º ESO'!H$10+PERFIL_2_ESO!BT20*'2º ESO'!H$11</f>
        <v>0</v>
      </c>
      <c r="Q30" s="230">
        <f>PERFIL_2_ESO!I20*'2º ESO'!I$3+PERFIL_2_ESO!Q20*'2º ESO'!I$4+PERFIL_2_ESO!Y20*'2º ESO'!I$5+PERFIL_2_ESO!AG20*'2º ESO'!I$6+PERFIL_2_ESO!AO20*'2º ESO'!I$7+PERFIL_2_ESO!AW20*'2º ESO'!I$8+PERFIL_2_ESO!BE20*'2º ESO'!I$9+PERFIL_2_ESO!BM20*'2º ESO'!I$10+PERFIL_2_ESO!BU20*'2º ESO'!I$11</f>
        <v>0</v>
      </c>
      <c r="R30" s="231">
        <f>PERFIL_2_ESO!J20*'2º ESO'!J$3+PERFIL_2_ESO!R20*'2º ESO'!J$4+PERFIL_2_ESO!Z20*'2º ESO'!J$5+PERFIL_2_ESO!AH20*'2º ESO'!J$6+PERFIL_2_ESO!AP20*'2º ESO'!J$7+PERFIL_2_ESO!AX20*'2º ESO'!J$8+PERFIL_2_ESO!BF20*'2º ESO'!J$9+PERFIL_2_ESO!BN20*'2º ESO'!J$10+PERFIL_2_ESO!BV20*'2º ESO'!J$11</f>
        <v>0</v>
      </c>
      <c r="S30" s="233">
        <f>IF(PERFIL_1_ESO!BO20='2º ESO'!$B$13,1,IF(PERFIL_1_ESO!BO20='2º ESO'!$B$14,2,IF(PERFIL_1_ESO!BO20='2º ESO'!$B$15,3,4)))</f>
        <v>1</v>
      </c>
      <c r="T30" s="232">
        <f t="shared" si="10"/>
        <v>0</v>
      </c>
      <c r="U30" s="233">
        <f t="shared" si="11"/>
        <v>0</v>
      </c>
      <c r="V30" s="233">
        <f t="shared" si="12"/>
        <v>0</v>
      </c>
      <c r="W30" s="233">
        <f t="shared" si="13"/>
        <v>0</v>
      </c>
      <c r="X30" s="233">
        <f t="shared" si="14"/>
        <v>0</v>
      </c>
      <c r="Y30" s="233">
        <f t="shared" si="15"/>
        <v>0</v>
      </c>
      <c r="Z30" s="233">
        <f t="shared" si="16"/>
        <v>0</v>
      </c>
      <c r="AA30" s="233">
        <f t="shared" si="17"/>
        <v>0</v>
      </c>
      <c r="AB30" s="229">
        <f>PERFIL_2_ESO!BX20*'2º ESO'!T30</f>
        <v>0</v>
      </c>
      <c r="AC30" s="230">
        <f>PERFIL_2_ESO!BY20*'2º ESO'!U30</f>
        <v>0</v>
      </c>
      <c r="AD30" s="230">
        <f>PERFIL_2_ESO!BZ20*'2º ESO'!V30</f>
        <v>0</v>
      </c>
      <c r="AE30" s="230">
        <f>PERFIL_2_ESO!CA20*'2º ESO'!W30</f>
        <v>0</v>
      </c>
      <c r="AF30" s="230">
        <f>PERFIL_2_ESO!CB20*'2º ESO'!X30</f>
        <v>0</v>
      </c>
      <c r="AG30" s="230">
        <f>PERFIL_2_ESO!CC20*'2º ESO'!Y30</f>
        <v>0</v>
      </c>
      <c r="AH30" s="230">
        <f>PERFIL_2_ESO!CD20*'2º ESO'!Z30</f>
        <v>0</v>
      </c>
      <c r="AI30" s="231">
        <f>PERFIL_2_ESO!CE20*'2º ESO'!AA30</f>
        <v>0</v>
      </c>
      <c r="AJ30" s="230">
        <f t="shared" si="1"/>
        <v>0</v>
      </c>
      <c r="AK30" s="230">
        <f t="shared" si="1"/>
        <v>0</v>
      </c>
      <c r="AL30" s="230">
        <f t="shared" si="1"/>
        <v>0</v>
      </c>
      <c r="AM30" s="230">
        <f t="shared" si="1"/>
        <v>0</v>
      </c>
      <c r="AN30" s="230">
        <f t="shared" si="1"/>
        <v>0</v>
      </c>
      <c r="AO30" s="230">
        <f t="shared" si="1"/>
        <v>0</v>
      </c>
      <c r="AP30" s="230">
        <f t="shared" si="1"/>
        <v>0</v>
      </c>
      <c r="AQ30" s="231">
        <f t="shared" si="1"/>
        <v>0</v>
      </c>
    </row>
    <row r="31" spans="1:43">
      <c r="A31" s="27">
        <v>8</v>
      </c>
      <c r="B31" s="144" t="str">
        <f>PERFIL_1_ESO!B21</f>
        <v>Alumno/a 8</v>
      </c>
      <c r="C31" s="148">
        <f t="shared" si="2"/>
        <v>64</v>
      </c>
      <c r="D31" s="147">
        <f t="shared" si="3"/>
        <v>23</v>
      </c>
      <c r="E31" s="147">
        <f t="shared" si="4"/>
        <v>55</v>
      </c>
      <c r="F31" s="147">
        <f t="shared" si="5"/>
        <v>59</v>
      </c>
      <c r="G31" s="147">
        <f t="shared" si="6"/>
        <v>65</v>
      </c>
      <c r="H31" s="147">
        <f t="shared" si="7"/>
        <v>76</v>
      </c>
      <c r="I31" s="147">
        <f t="shared" si="8"/>
        <v>30</v>
      </c>
      <c r="J31" s="147">
        <f t="shared" si="9"/>
        <v>50</v>
      </c>
      <c r="K31" s="229">
        <f>PERFIL_2_ESO!C21*'2º ESO'!C$3+PERFIL_2_ESO!K21*'2º ESO'!C$4+PERFIL_2_ESO!S21*'2º ESO'!C$5+PERFIL_2_ESO!AA21*'2º ESO'!C$6+PERFIL_2_ESO!AI21*'2º ESO'!C$7+PERFIL_2_ESO!AQ21*'2º ESO'!C$8+PERFIL_2_ESO!AY21*'2º ESO'!C$9+PERFIL_2_ESO!BG21*'2º ESO'!C$10+PERFIL_2_ESO!BO21*'2º ESO'!C$11</f>
        <v>0</v>
      </c>
      <c r="L31" s="230">
        <f>PERFIL_2_ESO!D21*'2º ESO'!D$3+PERFIL_2_ESO!L21*'2º ESO'!D$4+PERFIL_2_ESO!T21*'2º ESO'!D$5+PERFIL_2_ESO!AB21*'2º ESO'!D$6+PERFIL_2_ESO!AJ21*'2º ESO'!D$7+PERFIL_2_ESO!AR21*'2º ESO'!D$8+PERFIL_2_ESO!AZ21*'2º ESO'!D$9+PERFIL_2_ESO!BH21*'2º ESO'!D$10+PERFIL_2_ESO!BP21*'2º ESO'!D$11</f>
        <v>0</v>
      </c>
      <c r="M31" s="230">
        <f>PERFIL_2_ESO!E21*'2º ESO'!E$3+PERFIL_2_ESO!M21*'2º ESO'!E$4+PERFIL_2_ESO!U21*'2º ESO'!E$5+PERFIL_2_ESO!AC21*'2º ESO'!E$6+PERFIL_2_ESO!AK21*'2º ESO'!E$7+PERFIL_2_ESO!AS21*'2º ESO'!E$8+PERFIL_2_ESO!BA21*'2º ESO'!E$9+PERFIL_2_ESO!BI21*'2º ESO'!E$10+PERFIL_2_ESO!BQ21*'2º ESO'!E$11</f>
        <v>0</v>
      </c>
      <c r="N31" s="230">
        <f>PERFIL_2_ESO!F21*'2º ESO'!F$3+PERFIL_2_ESO!N21*'2º ESO'!F$4+PERFIL_2_ESO!V21*'2º ESO'!F$5+PERFIL_2_ESO!AD21*'2º ESO'!F$6+PERFIL_2_ESO!AL21*'2º ESO'!F$7+PERFIL_2_ESO!AT21*'2º ESO'!F$8+PERFIL_2_ESO!BB21*'2º ESO'!F$9+PERFIL_2_ESO!BJ21*'2º ESO'!F$10+PERFIL_2_ESO!BR21*'2º ESO'!F$11</f>
        <v>0</v>
      </c>
      <c r="O31" s="230">
        <f>PERFIL_2_ESO!G21*'2º ESO'!G$3+PERFIL_2_ESO!O21*'2º ESO'!G$4+PERFIL_2_ESO!W21*'2º ESO'!G$5+PERFIL_2_ESO!AE21*'2º ESO'!G$6+PERFIL_2_ESO!AM21*'2º ESO'!G$7+PERFIL_2_ESO!AU21*'2º ESO'!G$8+PERFIL_2_ESO!BC21*'2º ESO'!G$9+PERFIL_2_ESO!BK21*'2º ESO'!G$10+PERFIL_2_ESO!BS21*'2º ESO'!G$11</f>
        <v>0</v>
      </c>
      <c r="P31" s="230">
        <f>PERFIL_2_ESO!H21*'2º ESO'!H$3+PERFIL_2_ESO!P21*'2º ESO'!H$4+PERFIL_2_ESO!X21*'2º ESO'!H$5+PERFIL_2_ESO!AF21*'2º ESO'!H$6+PERFIL_2_ESO!AN21*'2º ESO'!H$7+PERFIL_2_ESO!AV21*'2º ESO'!H$8+PERFIL_2_ESO!BD21*'2º ESO'!H$9+PERFIL_2_ESO!BL21*'2º ESO'!H$10+PERFIL_2_ESO!BT21*'2º ESO'!H$11</f>
        <v>0</v>
      </c>
      <c r="Q31" s="230">
        <f>PERFIL_2_ESO!I21*'2º ESO'!I$3+PERFIL_2_ESO!Q21*'2º ESO'!I$4+PERFIL_2_ESO!Y21*'2º ESO'!I$5+PERFIL_2_ESO!AG21*'2º ESO'!I$6+PERFIL_2_ESO!AO21*'2º ESO'!I$7+PERFIL_2_ESO!AW21*'2º ESO'!I$8+PERFIL_2_ESO!BE21*'2º ESO'!I$9+PERFIL_2_ESO!BM21*'2º ESO'!I$10+PERFIL_2_ESO!BU21*'2º ESO'!I$11</f>
        <v>0</v>
      </c>
      <c r="R31" s="231">
        <f>PERFIL_2_ESO!J21*'2º ESO'!J$3+PERFIL_2_ESO!R21*'2º ESO'!J$4+PERFIL_2_ESO!Z21*'2º ESO'!J$5+PERFIL_2_ESO!AH21*'2º ESO'!J$6+PERFIL_2_ESO!AP21*'2º ESO'!J$7+PERFIL_2_ESO!AX21*'2º ESO'!J$8+PERFIL_2_ESO!BF21*'2º ESO'!J$9+PERFIL_2_ESO!BN21*'2º ESO'!J$10+PERFIL_2_ESO!BV21*'2º ESO'!J$11</f>
        <v>0</v>
      </c>
      <c r="S31" s="233">
        <f>IF(PERFIL_1_ESO!BO21='2º ESO'!$B$13,1,IF(PERFIL_1_ESO!BO21='2º ESO'!$B$14,2,IF(PERFIL_1_ESO!BO21='2º ESO'!$B$15,3,4)))</f>
        <v>1</v>
      </c>
      <c r="T31" s="232">
        <f t="shared" si="10"/>
        <v>0</v>
      </c>
      <c r="U31" s="233">
        <f t="shared" si="11"/>
        <v>0</v>
      </c>
      <c r="V31" s="233">
        <f t="shared" si="12"/>
        <v>0</v>
      </c>
      <c r="W31" s="233">
        <f t="shared" si="13"/>
        <v>0</v>
      </c>
      <c r="X31" s="233">
        <f t="shared" si="14"/>
        <v>0</v>
      </c>
      <c r="Y31" s="233">
        <f t="shared" si="15"/>
        <v>0</v>
      </c>
      <c r="Z31" s="233">
        <f t="shared" si="16"/>
        <v>0</v>
      </c>
      <c r="AA31" s="233">
        <f t="shared" si="17"/>
        <v>0</v>
      </c>
      <c r="AB31" s="229">
        <f>PERFIL_2_ESO!BX21*'2º ESO'!T31</f>
        <v>0</v>
      </c>
      <c r="AC31" s="230">
        <f>PERFIL_2_ESO!BY21*'2º ESO'!U31</f>
        <v>0</v>
      </c>
      <c r="AD31" s="230">
        <f>PERFIL_2_ESO!BZ21*'2º ESO'!V31</f>
        <v>0</v>
      </c>
      <c r="AE31" s="230">
        <f>PERFIL_2_ESO!CA21*'2º ESO'!W31</f>
        <v>0</v>
      </c>
      <c r="AF31" s="230">
        <f>PERFIL_2_ESO!CB21*'2º ESO'!X31</f>
        <v>0</v>
      </c>
      <c r="AG31" s="230">
        <f>PERFIL_2_ESO!CC21*'2º ESO'!Y31</f>
        <v>0</v>
      </c>
      <c r="AH31" s="230">
        <f>PERFIL_2_ESO!CD21*'2º ESO'!Z31</f>
        <v>0</v>
      </c>
      <c r="AI31" s="231">
        <f>PERFIL_2_ESO!CE21*'2º ESO'!AA31</f>
        <v>0</v>
      </c>
      <c r="AJ31" s="230">
        <f t="shared" si="1"/>
        <v>0</v>
      </c>
      <c r="AK31" s="230">
        <f t="shared" si="1"/>
        <v>0</v>
      </c>
      <c r="AL31" s="230">
        <f t="shared" si="1"/>
        <v>0</v>
      </c>
      <c r="AM31" s="230">
        <f t="shared" si="1"/>
        <v>0</v>
      </c>
      <c r="AN31" s="230">
        <f t="shared" si="1"/>
        <v>0</v>
      </c>
      <c r="AO31" s="230">
        <f t="shared" si="1"/>
        <v>0</v>
      </c>
      <c r="AP31" s="230">
        <f t="shared" si="1"/>
        <v>0</v>
      </c>
      <c r="AQ31" s="231">
        <f t="shared" si="1"/>
        <v>0</v>
      </c>
    </row>
    <row r="32" spans="1:43" ht="17" thickBot="1">
      <c r="A32" s="29">
        <v>9</v>
      </c>
      <c r="B32" s="145" t="str">
        <f>PERFIL_1_ESO!B22</f>
        <v>Alumno/a 9</v>
      </c>
      <c r="C32" s="148">
        <f t="shared" si="2"/>
        <v>64</v>
      </c>
      <c r="D32" s="147">
        <f t="shared" si="3"/>
        <v>23</v>
      </c>
      <c r="E32" s="147">
        <f t="shared" si="4"/>
        <v>55</v>
      </c>
      <c r="F32" s="147">
        <f t="shared" si="5"/>
        <v>59</v>
      </c>
      <c r="G32" s="147">
        <f t="shared" si="6"/>
        <v>65</v>
      </c>
      <c r="H32" s="147">
        <f t="shared" si="7"/>
        <v>76</v>
      </c>
      <c r="I32" s="147">
        <f t="shared" si="8"/>
        <v>30</v>
      </c>
      <c r="J32" s="147">
        <f t="shared" si="9"/>
        <v>50</v>
      </c>
      <c r="K32" s="229">
        <f>PERFIL_2_ESO!C22*'2º ESO'!C$3+PERFIL_2_ESO!K22*'2º ESO'!C$4+PERFIL_2_ESO!S22*'2º ESO'!C$5+PERFIL_2_ESO!AA22*'2º ESO'!C$6+PERFIL_2_ESO!AI22*'2º ESO'!C$7+PERFIL_2_ESO!AQ22*'2º ESO'!C$8+PERFIL_2_ESO!AY22*'2º ESO'!C$9+PERFIL_2_ESO!BG22*'2º ESO'!C$10+PERFIL_2_ESO!BO22*'2º ESO'!C$11</f>
        <v>0</v>
      </c>
      <c r="L32" s="230">
        <f>PERFIL_2_ESO!D22*'2º ESO'!D$3+PERFIL_2_ESO!L22*'2º ESO'!D$4+PERFIL_2_ESO!T22*'2º ESO'!D$5+PERFIL_2_ESO!AB22*'2º ESO'!D$6+PERFIL_2_ESO!AJ22*'2º ESO'!D$7+PERFIL_2_ESO!AR22*'2º ESO'!D$8+PERFIL_2_ESO!AZ22*'2º ESO'!D$9+PERFIL_2_ESO!BH22*'2º ESO'!D$10+PERFIL_2_ESO!BP22*'2º ESO'!D$11</f>
        <v>0</v>
      </c>
      <c r="M32" s="230">
        <f>PERFIL_2_ESO!E22*'2º ESO'!E$3+PERFIL_2_ESO!M22*'2º ESO'!E$4+PERFIL_2_ESO!U22*'2º ESO'!E$5+PERFIL_2_ESO!AC22*'2º ESO'!E$6+PERFIL_2_ESO!AK22*'2º ESO'!E$7+PERFIL_2_ESO!AS22*'2º ESO'!E$8+PERFIL_2_ESO!BA22*'2º ESO'!E$9+PERFIL_2_ESO!BI22*'2º ESO'!E$10+PERFIL_2_ESO!BQ22*'2º ESO'!E$11</f>
        <v>0</v>
      </c>
      <c r="N32" s="230">
        <f>PERFIL_2_ESO!F22*'2º ESO'!F$3+PERFIL_2_ESO!N22*'2º ESO'!F$4+PERFIL_2_ESO!V22*'2º ESO'!F$5+PERFIL_2_ESO!AD22*'2º ESO'!F$6+PERFIL_2_ESO!AL22*'2º ESO'!F$7+PERFIL_2_ESO!AT22*'2º ESO'!F$8+PERFIL_2_ESO!BB22*'2º ESO'!F$9+PERFIL_2_ESO!BJ22*'2º ESO'!F$10+PERFIL_2_ESO!BR22*'2º ESO'!F$11</f>
        <v>0</v>
      </c>
      <c r="O32" s="230">
        <f>PERFIL_2_ESO!G22*'2º ESO'!G$3+PERFIL_2_ESO!O22*'2º ESO'!G$4+PERFIL_2_ESO!W22*'2º ESO'!G$5+PERFIL_2_ESO!AE22*'2º ESO'!G$6+PERFIL_2_ESO!AM22*'2º ESO'!G$7+PERFIL_2_ESO!AU22*'2º ESO'!G$8+PERFIL_2_ESO!BC22*'2º ESO'!G$9+PERFIL_2_ESO!BK22*'2º ESO'!G$10+PERFIL_2_ESO!BS22*'2º ESO'!G$11</f>
        <v>0</v>
      </c>
      <c r="P32" s="230">
        <f>PERFIL_2_ESO!H22*'2º ESO'!H$3+PERFIL_2_ESO!P22*'2º ESO'!H$4+PERFIL_2_ESO!X22*'2º ESO'!H$5+PERFIL_2_ESO!AF22*'2º ESO'!H$6+PERFIL_2_ESO!AN22*'2º ESO'!H$7+PERFIL_2_ESO!AV22*'2º ESO'!H$8+PERFIL_2_ESO!BD22*'2º ESO'!H$9+PERFIL_2_ESO!BL22*'2º ESO'!H$10+PERFIL_2_ESO!BT22*'2º ESO'!H$11</f>
        <v>0</v>
      </c>
      <c r="Q32" s="230">
        <f>PERFIL_2_ESO!I22*'2º ESO'!I$3+PERFIL_2_ESO!Q22*'2º ESO'!I$4+PERFIL_2_ESO!Y22*'2º ESO'!I$5+PERFIL_2_ESO!AG22*'2º ESO'!I$6+PERFIL_2_ESO!AO22*'2º ESO'!I$7+PERFIL_2_ESO!AW22*'2º ESO'!I$8+PERFIL_2_ESO!BE22*'2º ESO'!I$9+PERFIL_2_ESO!BM22*'2º ESO'!I$10+PERFIL_2_ESO!BU22*'2º ESO'!I$11</f>
        <v>0</v>
      </c>
      <c r="R32" s="231">
        <f>PERFIL_2_ESO!J22*'2º ESO'!J$3+PERFIL_2_ESO!R22*'2º ESO'!J$4+PERFIL_2_ESO!Z22*'2º ESO'!J$5+PERFIL_2_ESO!AH22*'2º ESO'!J$6+PERFIL_2_ESO!AP22*'2º ESO'!J$7+PERFIL_2_ESO!AX22*'2º ESO'!J$8+PERFIL_2_ESO!BF22*'2º ESO'!J$9+PERFIL_2_ESO!BN22*'2º ESO'!J$10+PERFIL_2_ESO!BV22*'2º ESO'!J$11</f>
        <v>0</v>
      </c>
      <c r="S32" s="233">
        <f>IF(PERFIL_1_ESO!BO22='2º ESO'!$B$13,1,IF(PERFIL_1_ESO!BO22='2º ESO'!$B$14,2,IF(PERFIL_1_ESO!BO22='2º ESO'!$B$15,3,4)))</f>
        <v>1</v>
      </c>
      <c r="T32" s="232">
        <f t="shared" si="10"/>
        <v>0</v>
      </c>
      <c r="U32" s="233">
        <f t="shared" si="11"/>
        <v>0</v>
      </c>
      <c r="V32" s="233">
        <f t="shared" si="12"/>
        <v>0</v>
      </c>
      <c r="W32" s="233">
        <f t="shared" si="13"/>
        <v>0</v>
      </c>
      <c r="X32" s="233">
        <f t="shared" si="14"/>
        <v>0</v>
      </c>
      <c r="Y32" s="233">
        <f t="shared" si="15"/>
        <v>0</v>
      </c>
      <c r="Z32" s="233">
        <f t="shared" si="16"/>
        <v>0</v>
      </c>
      <c r="AA32" s="233">
        <f t="shared" si="17"/>
        <v>0</v>
      </c>
      <c r="AB32" s="229">
        <f>PERFIL_2_ESO!BX22*'2º ESO'!T32</f>
        <v>0</v>
      </c>
      <c r="AC32" s="230">
        <f>PERFIL_2_ESO!BY22*'2º ESO'!U32</f>
        <v>0</v>
      </c>
      <c r="AD32" s="230">
        <f>PERFIL_2_ESO!BZ22*'2º ESO'!V32</f>
        <v>0</v>
      </c>
      <c r="AE32" s="230">
        <f>PERFIL_2_ESO!CA22*'2º ESO'!W32</f>
        <v>0</v>
      </c>
      <c r="AF32" s="230">
        <f>PERFIL_2_ESO!CB22*'2º ESO'!X32</f>
        <v>0</v>
      </c>
      <c r="AG32" s="230">
        <f>PERFIL_2_ESO!CC22*'2º ESO'!Y32</f>
        <v>0</v>
      </c>
      <c r="AH32" s="230">
        <f>PERFIL_2_ESO!CD22*'2º ESO'!Z32</f>
        <v>0</v>
      </c>
      <c r="AI32" s="231">
        <f>PERFIL_2_ESO!CE22*'2º ESO'!AA32</f>
        <v>0</v>
      </c>
      <c r="AJ32" s="230">
        <f t="shared" si="1"/>
        <v>0</v>
      </c>
      <c r="AK32" s="230">
        <f t="shared" si="1"/>
        <v>0</v>
      </c>
      <c r="AL32" s="230">
        <f t="shared" si="1"/>
        <v>0</v>
      </c>
      <c r="AM32" s="230">
        <f t="shared" si="1"/>
        <v>0</v>
      </c>
      <c r="AN32" s="230">
        <f t="shared" si="1"/>
        <v>0</v>
      </c>
      <c r="AO32" s="230">
        <f t="shared" si="1"/>
        <v>0</v>
      </c>
      <c r="AP32" s="230">
        <f t="shared" si="1"/>
        <v>0</v>
      </c>
      <c r="AQ32" s="231">
        <f t="shared" si="1"/>
        <v>0</v>
      </c>
    </row>
    <row r="33" spans="1:43">
      <c r="A33" s="25">
        <v>10</v>
      </c>
      <c r="B33" s="144" t="str">
        <f>PERFIL_1_ESO!B23</f>
        <v>Alumno/a 10</v>
      </c>
      <c r="C33" s="148">
        <f t="shared" si="2"/>
        <v>64</v>
      </c>
      <c r="D33" s="147">
        <f t="shared" si="3"/>
        <v>23</v>
      </c>
      <c r="E33" s="147">
        <f t="shared" si="4"/>
        <v>55</v>
      </c>
      <c r="F33" s="147">
        <f t="shared" si="5"/>
        <v>59</v>
      </c>
      <c r="G33" s="147">
        <f t="shared" si="6"/>
        <v>65</v>
      </c>
      <c r="H33" s="147">
        <f t="shared" si="7"/>
        <v>76</v>
      </c>
      <c r="I33" s="147">
        <f t="shared" si="8"/>
        <v>30</v>
      </c>
      <c r="J33" s="147">
        <f t="shared" si="9"/>
        <v>50</v>
      </c>
      <c r="K33" s="229">
        <f>PERFIL_2_ESO!C23*'2º ESO'!C$3+PERFIL_2_ESO!K23*'2º ESO'!C$4+PERFIL_2_ESO!S23*'2º ESO'!C$5+PERFIL_2_ESO!AA23*'2º ESO'!C$6+PERFIL_2_ESO!AI23*'2º ESO'!C$7+PERFIL_2_ESO!AQ23*'2º ESO'!C$8+PERFIL_2_ESO!AY23*'2º ESO'!C$9+PERFIL_2_ESO!BG23*'2º ESO'!C$10+PERFIL_2_ESO!BO23*'2º ESO'!C$11</f>
        <v>0</v>
      </c>
      <c r="L33" s="230">
        <f>PERFIL_2_ESO!D23*'2º ESO'!D$3+PERFIL_2_ESO!L23*'2º ESO'!D$4+PERFIL_2_ESO!T23*'2º ESO'!D$5+PERFIL_2_ESO!AB23*'2º ESO'!D$6+PERFIL_2_ESO!AJ23*'2º ESO'!D$7+PERFIL_2_ESO!AR23*'2º ESO'!D$8+PERFIL_2_ESO!AZ23*'2º ESO'!D$9+PERFIL_2_ESO!BH23*'2º ESO'!D$10+PERFIL_2_ESO!BP23*'2º ESO'!D$11</f>
        <v>0</v>
      </c>
      <c r="M33" s="230">
        <f>PERFIL_2_ESO!E23*'2º ESO'!E$3+PERFIL_2_ESO!M23*'2º ESO'!E$4+PERFIL_2_ESO!U23*'2º ESO'!E$5+PERFIL_2_ESO!AC23*'2º ESO'!E$6+PERFIL_2_ESO!AK23*'2º ESO'!E$7+PERFIL_2_ESO!AS23*'2º ESO'!E$8+PERFIL_2_ESO!BA23*'2º ESO'!E$9+PERFIL_2_ESO!BI23*'2º ESO'!E$10+PERFIL_2_ESO!BQ23*'2º ESO'!E$11</f>
        <v>0</v>
      </c>
      <c r="N33" s="230">
        <f>PERFIL_2_ESO!F23*'2º ESO'!F$3+PERFIL_2_ESO!N23*'2º ESO'!F$4+PERFIL_2_ESO!V23*'2º ESO'!F$5+PERFIL_2_ESO!AD23*'2º ESO'!F$6+PERFIL_2_ESO!AL23*'2º ESO'!F$7+PERFIL_2_ESO!AT23*'2º ESO'!F$8+PERFIL_2_ESO!BB23*'2º ESO'!F$9+PERFIL_2_ESO!BJ23*'2º ESO'!F$10+PERFIL_2_ESO!BR23*'2º ESO'!F$11</f>
        <v>0</v>
      </c>
      <c r="O33" s="230">
        <f>PERFIL_2_ESO!G23*'2º ESO'!G$3+PERFIL_2_ESO!O23*'2º ESO'!G$4+PERFIL_2_ESO!W23*'2º ESO'!G$5+PERFIL_2_ESO!AE23*'2º ESO'!G$6+PERFIL_2_ESO!AM23*'2º ESO'!G$7+PERFIL_2_ESO!AU23*'2º ESO'!G$8+PERFIL_2_ESO!BC23*'2º ESO'!G$9+PERFIL_2_ESO!BK23*'2º ESO'!G$10+PERFIL_2_ESO!BS23*'2º ESO'!G$11</f>
        <v>0</v>
      </c>
      <c r="P33" s="230">
        <f>PERFIL_2_ESO!H23*'2º ESO'!H$3+PERFIL_2_ESO!P23*'2º ESO'!H$4+PERFIL_2_ESO!X23*'2º ESO'!H$5+PERFIL_2_ESO!AF23*'2º ESO'!H$6+PERFIL_2_ESO!AN23*'2º ESO'!H$7+PERFIL_2_ESO!AV23*'2º ESO'!H$8+PERFIL_2_ESO!BD23*'2º ESO'!H$9+PERFIL_2_ESO!BL23*'2º ESO'!H$10+PERFIL_2_ESO!BT23*'2º ESO'!H$11</f>
        <v>0</v>
      </c>
      <c r="Q33" s="230">
        <f>PERFIL_2_ESO!I23*'2º ESO'!I$3+PERFIL_2_ESO!Q23*'2º ESO'!I$4+PERFIL_2_ESO!Y23*'2º ESO'!I$5+PERFIL_2_ESO!AG23*'2º ESO'!I$6+PERFIL_2_ESO!AO23*'2º ESO'!I$7+PERFIL_2_ESO!AW23*'2º ESO'!I$8+PERFIL_2_ESO!BE23*'2º ESO'!I$9+PERFIL_2_ESO!BM23*'2º ESO'!I$10+PERFIL_2_ESO!BU23*'2º ESO'!I$11</f>
        <v>0</v>
      </c>
      <c r="R33" s="231">
        <f>PERFIL_2_ESO!J23*'2º ESO'!J$3+PERFIL_2_ESO!R23*'2º ESO'!J$4+PERFIL_2_ESO!Z23*'2º ESO'!J$5+PERFIL_2_ESO!AH23*'2º ESO'!J$6+PERFIL_2_ESO!AP23*'2º ESO'!J$7+PERFIL_2_ESO!AX23*'2º ESO'!J$8+PERFIL_2_ESO!BF23*'2º ESO'!J$9+PERFIL_2_ESO!BN23*'2º ESO'!J$10+PERFIL_2_ESO!BV23*'2º ESO'!J$11</f>
        <v>0</v>
      </c>
      <c r="S33" s="233">
        <f>IF(PERFIL_1_ESO!BO23='2º ESO'!$B$13,1,IF(PERFIL_1_ESO!BO23='2º ESO'!$B$14,2,IF(PERFIL_1_ESO!BO23='2º ESO'!$B$15,3,4)))</f>
        <v>1</v>
      </c>
      <c r="T33" s="232">
        <f t="shared" si="10"/>
        <v>0</v>
      </c>
      <c r="U33" s="233">
        <f t="shared" si="11"/>
        <v>0</v>
      </c>
      <c r="V33" s="233">
        <f t="shared" si="12"/>
        <v>0</v>
      </c>
      <c r="W33" s="233">
        <f t="shared" si="13"/>
        <v>0</v>
      </c>
      <c r="X33" s="233">
        <f t="shared" si="14"/>
        <v>0</v>
      </c>
      <c r="Y33" s="233">
        <f t="shared" si="15"/>
        <v>0</v>
      </c>
      <c r="Z33" s="233">
        <f t="shared" si="16"/>
        <v>0</v>
      </c>
      <c r="AA33" s="233">
        <f t="shared" si="17"/>
        <v>0</v>
      </c>
      <c r="AB33" s="229">
        <f>PERFIL_2_ESO!BX23*'2º ESO'!T33</f>
        <v>0</v>
      </c>
      <c r="AC33" s="230">
        <f>PERFIL_2_ESO!BY23*'2º ESO'!U33</f>
        <v>0</v>
      </c>
      <c r="AD33" s="230">
        <f>PERFIL_2_ESO!BZ23*'2º ESO'!V33</f>
        <v>0</v>
      </c>
      <c r="AE33" s="230">
        <f>PERFIL_2_ESO!CA23*'2º ESO'!W33</f>
        <v>0</v>
      </c>
      <c r="AF33" s="230">
        <f>PERFIL_2_ESO!CB23*'2º ESO'!X33</f>
        <v>0</v>
      </c>
      <c r="AG33" s="230">
        <f>PERFIL_2_ESO!CC23*'2º ESO'!Y33</f>
        <v>0</v>
      </c>
      <c r="AH33" s="230">
        <f>PERFIL_2_ESO!CD23*'2º ESO'!Z33</f>
        <v>0</v>
      </c>
      <c r="AI33" s="231">
        <f>PERFIL_2_ESO!CE23*'2º ESO'!AA33</f>
        <v>0</v>
      </c>
      <c r="AJ33" s="230">
        <f t="shared" si="1"/>
        <v>0</v>
      </c>
      <c r="AK33" s="230">
        <f t="shared" si="1"/>
        <v>0</v>
      </c>
      <c r="AL33" s="230">
        <f t="shared" si="1"/>
        <v>0</v>
      </c>
      <c r="AM33" s="230">
        <f t="shared" si="1"/>
        <v>0</v>
      </c>
      <c r="AN33" s="230">
        <f t="shared" si="1"/>
        <v>0</v>
      </c>
      <c r="AO33" s="230">
        <f t="shared" si="1"/>
        <v>0</v>
      </c>
      <c r="AP33" s="230">
        <f t="shared" si="1"/>
        <v>0</v>
      </c>
      <c r="AQ33" s="231">
        <f t="shared" si="1"/>
        <v>0</v>
      </c>
    </row>
    <row r="34" spans="1:43">
      <c r="A34" s="27">
        <v>11</v>
      </c>
      <c r="B34" s="145" t="str">
        <f>PERFIL_1_ESO!B24</f>
        <v>Alumno/a 11</v>
      </c>
      <c r="C34" s="148">
        <f t="shared" si="2"/>
        <v>64</v>
      </c>
      <c r="D34" s="147">
        <f t="shared" si="3"/>
        <v>23</v>
      </c>
      <c r="E34" s="147">
        <f t="shared" si="4"/>
        <v>55</v>
      </c>
      <c r="F34" s="147">
        <f t="shared" si="5"/>
        <v>59</v>
      </c>
      <c r="G34" s="147">
        <f t="shared" si="6"/>
        <v>65</v>
      </c>
      <c r="H34" s="147">
        <f t="shared" si="7"/>
        <v>76</v>
      </c>
      <c r="I34" s="147">
        <f t="shared" si="8"/>
        <v>30</v>
      </c>
      <c r="J34" s="147">
        <f t="shared" si="9"/>
        <v>50</v>
      </c>
      <c r="K34" s="229">
        <f>PERFIL_2_ESO!C24*'2º ESO'!C$3+PERFIL_2_ESO!K24*'2º ESO'!C$4+PERFIL_2_ESO!S24*'2º ESO'!C$5+PERFIL_2_ESO!AA24*'2º ESO'!C$6+PERFIL_2_ESO!AI24*'2º ESO'!C$7+PERFIL_2_ESO!AQ24*'2º ESO'!C$8+PERFIL_2_ESO!AY24*'2º ESO'!C$9+PERFIL_2_ESO!BG24*'2º ESO'!C$10+PERFIL_2_ESO!BO24*'2º ESO'!C$11</f>
        <v>0</v>
      </c>
      <c r="L34" s="230">
        <f>PERFIL_2_ESO!D24*'2º ESO'!D$3+PERFIL_2_ESO!L24*'2º ESO'!D$4+PERFIL_2_ESO!T24*'2º ESO'!D$5+PERFIL_2_ESO!AB24*'2º ESO'!D$6+PERFIL_2_ESO!AJ24*'2º ESO'!D$7+PERFIL_2_ESO!AR24*'2º ESO'!D$8+PERFIL_2_ESO!AZ24*'2º ESO'!D$9+PERFIL_2_ESO!BH24*'2º ESO'!D$10+PERFIL_2_ESO!BP24*'2º ESO'!D$11</f>
        <v>0</v>
      </c>
      <c r="M34" s="230">
        <f>PERFIL_2_ESO!E24*'2º ESO'!E$3+PERFIL_2_ESO!M24*'2º ESO'!E$4+PERFIL_2_ESO!U24*'2º ESO'!E$5+PERFIL_2_ESO!AC24*'2º ESO'!E$6+PERFIL_2_ESO!AK24*'2º ESO'!E$7+PERFIL_2_ESO!AS24*'2º ESO'!E$8+PERFIL_2_ESO!BA24*'2º ESO'!E$9+PERFIL_2_ESO!BI24*'2º ESO'!E$10+PERFIL_2_ESO!BQ24*'2º ESO'!E$11</f>
        <v>0</v>
      </c>
      <c r="N34" s="230">
        <f>PERFIL_2_ESO!F24*'2º ESO'!F$3+PERFIL_2_ESO!N24*'2º ESO'!F$4+PERFIL_2_ESO!V24*'2º ESO'!F$5+PERFIL_2_ESO!AD24*'2º ESO'!F$6+PERFIL_2_ESO!AL24*'2º ESO'!F$7+PERFIL_2_ESO!AT24*'2º ESO'!F$8+PERFIL_2_ESO!BB24*'2º ESO'!F$9+PERFIL_2_ESO!BJ24*'2º ESO'!F$10+PERFIL_2_ESO!BR24*'2º ESO'!F$11</f>
        <v>0</v>
      </c>
      <c r="O34" s="230">
        <f>PERFIL_2_ESO!G24*'2º ESO'!G$3+PERFIL_2_ESO!O24*'2º ESO'!G$4+PERFIL_2_ESO!W24*'2º ESO'!G$5+PERFIL_2_ESO!AE24*'2º ESO'!G$6+PERFIL_2_ESO!AM24*'2º ESO'!G$7+PERFIL_2_ESO!AU24*'2º ESO'!G$8+PERFIL_2_ESO!BC24*'2º ESO'!G$9+PERFIL_2_ESO!BK24*'2º ESO'!G$10+PERFIL_2_ESO!BS24*'2º ESO'!G$11</f>
        <v>0</v>
      </c>
      <c r="P34" s="230">
        <f>PERFIL_2_ESO!H24*'2º ESO'!H$3+PERFIL_2_ESO!P24*'2º ESO'!H$4+PERFIL_2_ESO!X24*'2º ESO'!H$5+PERFIL_2_ESO!AF24*'2º ESO'!H$6+PERFIL_2_ESO!AN24*'2º ESO'!H$7+PERFIL_2_ESO!AV24*'2º ESO'!H$8+PERFIL_2_ESO!BD24*'2º ESO'!H$9+PERFIL_2_ESO!BL24*'2º ESO'!H$10+PERFIL_2_ESO!BT24*'2º ESO'!H$11</f>
        <v>0</v>
      </c>
      <c r="Q34" s="230">
        <f>PERFIL_2_ESO!I24*'2º ESO'!I$3+PERFIL_2_ESO!Q24*'2º ESO'!I$4+PERFIL_2_ESO!Y24*'2º ESO'!I$5+PERFIL_2_ESO!AG24*'2º ESO'!I$6+PERFIL_2_ESO!AO24*'2º ESO'!I$7+PERFIL_2_ESO!AW24*'2º ESO'!I$8+PERFIL_2_ESO!BE24*'2º ESO'!I$9+PERFIL_2_ESO!BM24*'2º ESO'!I$10+PERFIL_2_ESO!BU24*'2º ESO'!I$11</f>
        <v>0</v>
      </c>
      <c r="R34" s="231">
        <f>PERFIL_2_ESO!J24*'2º ESO'!J$3+PERFIL_2_ESO!R24*'2º ESO'!J$4+PERFIL_2_ESO!Z24*'2º ESO'!J$5+PERFIL_2_ESO!AH24*'2º ESO'!J$6+PERFIL_2_ESO!AP24*'2º ESO'!J$7+PERFIL_2_ESO!AX24*'2º ESO'!J$8+PERFIL_2_ESO!BF24*'2º ESO'!J$9+PERFIL_2_ESO!BN24*'2º ESO'!J$10+PERFIL_2_ESO!BV24*'2º ESO'!J$11</f>
        <v>0</v>
      </c>
      <c r="S34" s="233">
        <f>IF(PERFIL_1_ESO!BO24='2º ESO'!$B$13,1,IF(PERFIL_1_ESO!BO24='2º ESO'!$B$14,2,IF(PERFIL_1_ESO!BO24='2º ESO'!$B$15,3,4)))</f>
        <v>1</v>
      </c>
      <c r="T34" s="232">
        <f t="shared" si="10"/>
        <v>0</v>
      </c>
      <c r="U34" s="233">
        <f t="shared" si="11"/>
        <v>0</v>
      </c>
      <c r="V34" s="233">
        <f t="shared" si="12"/>
        <v>0</v>
      </c>
      <c r="W34" s="233">
        <f t="shared" si="13"/>
        <v>0</v>
      </c>
      <c r="X34" s="233">
        <f t="shared" si="14"/>
        <v>0</v>
      </c>
      <c r="Y34" s="233">
        <f t="shared" si="15"/>
        <v>0</v>
      </c>
      <c r="Z34" s="233">
        <f t="shared" si="16"/>
        <v>0</v>
      </c>
      <c r="AA34" s="233">
        <f t="shared" si="17"/>
        <v>0</v>
      </c>
      <c r="AB34" s="229">
        <f>PERFIL_2_ESO!BX24*'2º ESO'!T34</f>
        <v>0</v>
      </c>
      <c r="AC34" s="230">
        <f>PERFIL_2_ESO!BY24*'2º ESO'!U34</f>
        <v>0</v>
      </c>
      <c r="AD34" s="230">
        <f>PERFIL_2_ESO!BZ24*'2º ESO'!V34</f>
        <v>0</v>
      </c>
      <c r="AE34" s="230">
        <f>PERFIL_2_ESO!CA24*'2º ESO'!W34</f>
        <v>0</v>
      </c>
      <c r="AF34" s="230">
        <f>PERFIL_2_ESO!CB24*'2º ESO'!X34</f>
        <v>0</v>
      </c>
      <c r="AG34" s="230">
        <f>PERFIL_2_ESO!CC24*'2º ESO'!Y34</f>
        <v>0</v>
      </c>
      <c r="AH34" s="230">
        <f>PERFIL_2_ESO!CD24*'2º ESO'!Z34</f>
        <v>0</v>
      </c>
      <c r="AI34" s="231">
        <f>PERFIL_2_ESO!CE24*'2º ESO'!AA34</f>
        <v>0</v>
      </c>
      <c r="AJ34" s="230">
        <f t="shared" si="1"/>
        <v>0</v>
      </c>
      <c r="AK34" s="230">
        <f t="shared" si="1"/>
        <v>0</v>
      </c>
      <c r="AL34" s="230">
        <f t="shared" si="1"/>
        <v>0</v>
      </c>
      <c r="AM34" s="230">
        <f t="shared" si="1"/>
        <v>0</v>
      </c>
      <c r="AN34" s="230">
        <f t="shared" si="1"/>
        <v>0</v>
      </c>
      <c r="AO34" s="230">
        <f t="shared" si="1"/>
        <v>0</v>
      </c>
      <c r="AP34" s="230">
        <f t="shared" si="1"/>
        <v>0</v>
      </c>
      <c r="AQ34" s="231">
        <f t="shared" si="1"/>
        <v>0</v>
      </c>
    </row>
    <row r="35" spans="1:43" ht="17" thickBot="1">
      <c r="A35" s="29">
        <v>12</v>
      </c>
      <c r="B35" s="144" t="str">
        <f>PERFIL_1_ESO!B25</f>
        <v>Alumno/a 12</v>
      </c>
      <c r="C35" s="148">
        <f t="shared" si="2"/>
        <v>64</v>
      </c>
      <c r="D35" s="147">
        <f t="shared" si="3"/>
        <v>23</v>
      </c>
      <c r="E35" s="147">
        <f t="shared" si="4"/>
        <v>55</v>
      </c>
      <c r="F35" s="147">
        <f t="shared" si="5"/>
        <v>59</v>
      </c>
      <c r="G35" s="147">
        <f t="shared" si="6"/>
        <v>65</v>
      </c>
      <c r="H35" s="147">
        <f t="shared" si="7"/>
        <v>76</v>
      </c>
      <c r="I35" s="147">
        <f t="shared" si="8"/>
        <v>30</v>
      </c>
      <c r="J35" s="147">
        <f t="shared" si="9"/>
        <v>50</v>
      </c>
      <c r="K35" s="229">
        <f>PERFIL_2_ESO!C25*'2º ESO'!C$3+PERFIL_2_ESO!K25*'2º ESO'!C$4+PERFIL_2_ESO!S25*'2º ESO'!C$5+PERFIL_2_ESO!AA25*'2º ESO'!C$6+PERFIL_2_ESO!AI25*'2º ESO'!C$7+PERFIL_2_ESO!AQ25*'2º ESO'!C$8+PERFIL_2_ESO!AY25*'2º ESO'!C$9+PERFIL_2_ESO!BG25*'2º ESO'!C$10+PERFIL_2_ESO!BO25*'2º ESO'!C$11</f>
        <v>0</v>
      </c>
      <c r="L35" s="230">
        <f>PERFIL_2_ESO!D25*'2º ESO'!D$3+PERFIL_2_ESO!L25*'2º ESO'!D$4+PERFIL_2_ESO!T25*'2º ESO'!D$5+PERFIL_2_ESO!AB25*'2º ESO'!D$6+PERFIL_2_ESO!AJ25*'2º ESO'!D$7+PERFIL_2_ESO!AR25*'2º ESO'!D$8+PERFIL_2_ESO!AZ25*'2º ESO'!D$9+PERFIL_2_ESO!BH25*'2º ESO'!D$10+PERFIL_2_ESO!BP25*'2º ESO'!D$11</f>
        <v>0</v>
      </c>
      <c r="M35" s="230">
        <f>PERFIL_2_ESO!E25*'2º ESO'!E$3+PERFIL_2_ESO!M25*'2º ESO'!E$4+PERFIL_2_ESO!U25*'2º ESO'!E$5+PERFIL_2_ESO!AC25*'2º ESO'!E$6+PERFIL_2_ESO!AK25*'2º ESO'!E$7+PERFIL_2_ESO!AS25*'2º ESO'!E$8+PERFIL_2_ESO!BA25*'2º ESO'!E$9+PERFIL_2_ESO!BI25*'2º ESO'!E$10+PERFIL_2_ESO!BQ25*'2º ESO'!E$11</f>
        <v>0</v>
      </c>
      <c r="N35" s="230">
        <f>PERFIL_2_ESO!F25*'2º ESO'!F$3+PERFIL_2_ESO!N25*'2º ESO'!F$4+PERFIL_2_ESO!V25*'2º ESO'!F$5+PERFIL_2_ESO!AD25*'2º ESO'!F$6+PERFIL_2_ESO!AL25*'2º ESO'!F$7+PERFIL_2_ESO!AT25*'2º ESO'!F$8+PERFIL_2_ESO!BB25*'2º ESO'!F$9+PERFIL_2_ESO!BJ25*'2º ESO'!F$10+PERFIL_2_ESO!BR25*'2º ESO'!F$11</f>
        <v>0</v>
      </c>
      <c r="O35" s="230">
        <f>PERFIL_2_ESO!G25*'2º ESO'!G$3+PERFIL_2_ESO!O25*'2º ESO'!G$4+PERFIL_2_ESO!W25*'2º ESO'!G$5+PERFIL_2_ESO!AE25*'2º ESO'!G$6+PERFIL_2_ESO!AM25*'2º ESO'!G$7+PERFIL_2_ESO!AU25*'2º ESO'!G$8+PERFIL_2_ESO!BC25*'2º ESO'!G$9+PERFIL_2_ESO!BK25*'2º ESO'!G$10+PERFIL_2_ESO!BS25*'2º ESO'!G$11</f>
        <v>0</v>
      </c>
      <c r="P35" s="230">
        <f>PERFIL_2_ESO!H25*'2º ESO'!H$3+PERFIL_2_ESO!P25*'2º ESO'!H$4+PERFIL_2_ESO!X25*'2º ESO'!H$5+PERFIL_2_ESO!AF25*'2º ESO'!H$6+PERFIL_2_ESO!AN25*'2º ESO'!H$7+PERFIL_2_ESO!AV25*'2º ESO'!H$8+PERFIL_2_ESO!BD25*'2º ESO'!H$9+PERFIL_2_ESO!BL25*'2º ESO'!H$10+PERFIL_2_ESO!BT25*'2º ESO'!H$11</f>
        <v>0</v>
      </c>
      <c r="Q35" s="230">
        <f>PERFIL_2_ESO!I25*'2º ESO'!I$3+PERFIL_2_ESO!Q25*'2º ESO'!I$4+PERFIL_2_ESO!Y25*'2º ESO'!I$5+PERFIL_2_ESO!AG25*'2º ESO'!I$6+PERFIL_2_ESO!AO25*'2º ESO'!I$7+PERFIL_2_ESO!AW25*'2º ESO'!I$8+PERFIL_2_ESO!BE25*'2º ESO'!I$9+PERFIL_2_ESO!BM25*'2º ESO'!I$10+PERFIL_2_ESO!BU25*'2º ESO'!I$11</f>
        <v>0</v>
      </c>
      <c r="R35" s="231">
        <f>PERFIL_2_ESO!J25*'2º ESO'!J$3+PERFIL_2_ESO!R25*'2º ESO'!J$4+PERFIL_2_ESO!Z25*'2º ESO'!J$5+PERFIL_2_ESO!AH25*'2º ESO'!J$6+PERFIL_2_ESO!AP25*'2º ESO'!J$7+PERFIL_2_ESO!AX25*'2º ESO'!J$8+PERFIL_2_ESO!BF25*'2º ESO'!J$9+PERFIL_2_ESO!BN25*'2º ESO'!J$10+PERFIL_2_ESO!BV25*'2º ESO'!J$11</f>
        <v>0</v>
      </c>
      <c r="S35" s="233">
        <f>IF(PERFIL_1_ESO!BO25='2º ESO'!$B$13,1,IF(PERFIL_1_ESO!BO25='2º ESO'!$B$14,2,IF(PERFIL_1_ESO!BO25='2º ESO'!$B$15,3,4)))</f>
        <v>1</v>
      </c>
      <c r="T35" s="232">
        <f t="shared" si="10"/>
        <v>0</v>
      </c>
      <c r="U35" s="233">
        <f t="shared" si="11"/>
        <v>0</v>
      </c>
      <c r="V35" s="233">
        <f t="shared" si="12"/>
        <v>0</v>
      </c>
      <c r="W35" s="233">
        <f t="shared" si="13"/>
        <v>0</v>
      </c>
      <c r="X35" s="233">
        <f t="shared" si="14"/>
        <v>0</v>
      </c>
      <c r="Y35" s="233">
        <f t="shared" si="15"/>
        <v>0</v>
      </c>
      <c r="Z35" s="233">
        <f t="shared" si="16"/>
        <v>0</v>
      </c>
      <c r="AA35" s="233">
        <f t="shared" si="17"/>
        <v>0</v>
      </c>
      <c r="AB35" s="229">
        <f>PERFIL_2_ESO!BX25*'2º ESO'!T35</f>
        <v>0</v>
      </c>
      <c r="AC35" s="230">
        <f>PERFIL_2_ESO!BY25*'2º ESO'!U35</f>
        <v>0</v>
      </c>
      <c r="AD35" s="230">
        <f>PERFIL_2_ESO!BZ25*'2º ESO'!V35</f>
        <v>0</v>
      </c>
      <c r="AE35" s="230">
        <f>PERFIL_2_ESO!CA25*'2º ESO'!W35</f>
        <v>0</v>
      </c>
      <c r="AF35" s="230">
        <f>PERFIL_2_ESO!CB25*'2º ESO'!X35</f>
        <v>0</v>
      </c>
      <c r="AG35" s="230">
        <f>PERFIL_2_ESO!CC25*'2º ESO'!Y35</f>
        <v>0</v>
      </c>
      <c r="AH35" s="230">
        <f>PERFIL_2_ESO!CD25*'2º ESO'!Z35</f>
        <v>0</v>
      </c>
      <c r="AI35" s="231">
        <f>PERFIL_2_ESO!CE25*'2º ESO'!AA35</f>
        <v>0</v>
      </c>
      <c r="AJ35" s="230">
        <f t="shared" si="1"/>
        <v>0</v>
      </c>
      <c r="AK35" s="230">
        <f t="shared" si="1"/>
        <v>0</v>
      </c>
      <c r="AL35" s="230">
        <f t="shared" si="1"/>
        <v>0</v>
      </c>
      <c r="AM35" s="230">
        <f t="shared" si="1"/>
        <v>0</v>
      </c>
      <c r="AN35" s="230">
        <f t="shared" si="1"/>
        <v>0</v>
      </c>
      <c r="AO35" s="230">
        <f t="shared" si="1"/>
        <v>0</v>
      </c>
      <c r="AP35" s="230">
        <f t="shared" si="1"/>
        <v>0</v>
      </c>
      <c r="AQ35" s="231">
        <f t="shared" si="1"/>
        <v>0</v>
      </c>
    </row>
    <row r="36" spans="1:43">
      <c r="A36" s="25">
        <v>13</v>
      </c>
      <c r="B36" s="145" t="str">
        <f>PERFIL_1_ESO!B26</f>
        <v>Alumno/a 13</v>
      </c>
      <c r="C36" s="148">
        <f t="shared" si="2"/>
        <v>64</v>
      </c>
      <c r="D36" s="147">
        <f t="shared" si="3"/>
        <v>23</v>
      </c>
      <c r="E36" s="147">
        <f t="shared" si="4"/>
        <v>55</v>
      </c>
      <c r="F36" s="147">
        <f t="shared" si="5"/>
        <v>59</v>
      </c>
      <c r="G36" s="147">
        <f t="shared" si="6"/>
        <v>65</v>
      </c>
      <c r="H36" s="147">
        <f t="shared" si="7"/>
        <v>76</v>
      </c>
      <c r="I36" s="147">
        <f t="shared" si="8"/>
        <v>30</v>
      </c>
      <c r="J36" s="147">
        <f t="shared" si="9"/>
        <v>50</v>
      </c>
      <c r="K36" s="229">
        <f>PERFIL_2_ESO!C26*'2º ESO'!C$3+PERFIL_2_ESO!K26*'2º ESO'!C$4+PERFIL_2_ESO!S26*'2º ESO'!C$5+PERFIL_2_ESO!AA26*'2º ESO'!C$6+PERFIL_2_ESO!AI26*'2º ESO'!C$7+PERFIL_2_ESO!AQ26*'2º ESO'!C$8+PERFIL_2_ESO!AY26*'2º ESO'!C$9+PERFIL_2_ESO!BG26*'2º ESO'!C$10+PERFIL_2_ESO!BO26*'2º ESO'!C$11</f>
        <v>0</v>
      </c>
      <c r="L36" s="230">
        <f>PERFIL_2_ESO!D26*'2º ESO'!D$3+PERFIL_2_ESO!L26*'2º ESO'!D$4+PERFIL_2_ESO!T26*'2º ESO'!D$5+PERFIL_2_ESO!AB26*'2º ESO'!D$6+PERFIL_2_ESO!AJ26*'2º ESO'!D$7+PERFIL_2_ESO!AR26*'2º ESO'!D$8+PERFIL_2_ESO!AZ26*'2º ESO'!D$9+PERFIL_2_ESO!BH26*'2º ESO'!D$10+PERFIL_2_ESO!BP26*'2º ESO'!D$11</f>
        <v>0</v>
      </c>
      <c r="M36" s="230">
        <f>PERFIL_2_ESO!E26*'2º ESO'!E$3+PERFIL_2_ESO!M26*'2º ESO'!E$4+PERFIL_2_ESO!U26*'2º ESO'!E$5+PERFIL_2_ESO!AC26*'2º ESO'!E$6+PERFIL_2_ESO!AK26*'2º ESO'!E$7+PERFIL_2_ESO!AS26*'2º ESO'!E$8+PERFIL_2_ESO!BA26*'2º ESO'!E$9+PERFIL_2_ESO!BI26*'2º ESO'!E$10+PERFIL_2_ESO!BQ26*'2º ESO'!E$11</f>
        <v>0</v>
      </c>
      <c r="N36" s="230">
        <f>PERFIL_2_ESO!F26*'2º ESO'!F$3+PERFIL_2_ESO!N26*'2º ESO'!F$4+PERFIL_2_ESO!V26*'2º ESO'!F$5+PERFIL_2_ESO!AD26*'2º ESO'!F$6+PERFIL_2_ESO!AL26*'2º ESO'!F$7+PERFIL_2_ESO!AT26*'2º ESO'!F$8+PERFIL_2_ESO!BB26*'2º ESO'!F$9+PERFIL_2_ESO!BJ26*'2º ESO'!F$10+PERFIL_2_ESO!BR26*'2º ESO'!F$11</f>
        <v>0</v>
      </c>
      <c r="O36" s="230">
        <f>PERFIL_2_ESO!G26*'2º ESO'!G$3+PERFIL_2_ESO!O26*'2º ESO'!G$4+PERFIL_2_ESO!W26*'2º ESO'!G$5+PERFIL_2_ESO!AE26*'2º ESO'!G$6+PERFIL_2_ESO!AM26*'2º ESO'!G$7+PERFIL_2_ESO!AU26*'2º ESO'!G$8+PERFIL_2_ESO!BC26*'2º ESO'!G$9+PERFIL_2_ESO!BK26*'2º ESO'!G$10+PERFIL_2_ESO!BS26*'2º ESO'!G$11</f>
        <v>0</v>
      </c>
      <c r="P36" s="230">
        <f>PERFIL_2_ESO!H26*'2º ESO'!H$3+PERFIL_2_ESO!P26*'2º ESO'!H$4+PERFIL_2_ESO!X26*'2º ESO'!H$5+PERFIL_2_ESO!AF26*'2º ESO'!H$6+PERFIL_2_ESO!AN26*'2º ESO'!H$7+PERFIL_2_ESO!AV26*'2º ESO'!H$8+PERFIL_2_ESO!BD26*'2º ESO'!H$9+PERFIL_2_ESO!BL26*'2º ESO'!H$10+PERFIL_2_ESO!BT26*'2º ESO'!H$11</f>
        <v>0</v>
      </c>
      <c r="Q36" s="230">
        <f>PERFIL_2_ESO!I26*'2º ESO'!I$3+PERFIL_2_ESO!Q26*'2º ESO'!I$4+PERFIL_2_ESO!Y26*'2º ESO'!I$5+PERFIL_2_ESO!AG26*'2º ESO'!I$6+PERFIL_2_ESO!AO26*'2º ESO'!I$7+PERFIL_2_ESO!AW26*'2º ESO'!I$8+PERFIL_2_ESO!BE26*'2º ESO'!I$9+PERFIL_2_ESO!BM26*'2º ESO'!I$10+PERFIL_2_ESO!BU26*'2º ESO'!I$11</f>
        <v>0</v>
      </c>
      <c r="R36" s="231">
        <f>PERFIL_2_ESO!J26*'2º ESO'!J$3+PERFIL_2_ESO!R26*'2º ESO'!J$4+PERFIL_2_ESO!Z26*'2º ESO'!J$5+PERFIL_2_ESO!AH26*'2º ESO'!J$6+PERFIL_2_ESO!AP26*'2º ESO'!J$7+PERFIL_2_ESO!AX26*'2º ESO'!J$8+PERFIL_2_ESO!BF26*'2º ESO'!J$9+PERFIL_2_ESO!BN26*'2º ESO'!J$10+PERFIL_2_ESO!BV26*'2º ESO'!J$11</f>
        <v>0</v>
      </c>
      <c r="S36" s="233">
        <f>IF(PERFIL_1_ESO!BO26='2º ESO'!$B$13,1,IF(PERFIL_1_ESO!BO26='2º ESO'!$B$14,2,IF(PERFIL_1_ESO!BO26='2º ESO'!$B$15,3,4)))</f>
        <v>1</v>
      </c>
      <c r="T36" s="232">
        <f t="shared" si="10"/>
        <v>0</v>
      </c>
      <c r="U36" s="233">
        <f t="shared" si="11"/>
        <v>0</v>
      </c>
      <c r="V36" s="233">
        <f t="shared" si="12"/>
        <v>0</v>
      </c>
      <c r="W36" s="233">
        <f t="shared" si="13"/>
        <v>0</v>
      </c>
      <c r="X36" s="233">
        <f t="shared" si="14"/>
        <v>0</v>
      </c>
      <c r="Y36" s="233">
        <f t="shared" si="15"/>
        <v>0</v>
      </c>
      <c r="Z36" s="233">
        <f t="shared" si="16"/>
        <v>0</v>
      </c>
      <c r="AA36" s="233">
        <f t="shared" si="17"/>
        <v>0</v>
      </c>
      <c r="AB36" s="229">
        <f>PERFIL_2_ESO!BX26*'2º ESO'!T36</f>
        <v>0</v>
      </c>
      <c r="AC36" s="230">
        <f>PERFIL_2_ESO!BY26*'2º ESO'!U36</f>
        <v>0</v>
      </c>
      <c r="AD36" s="230">
        <f>PERFIL_2_ESO!BZ26*'2º ESO'!V36</f>
        <v>0</v>
      </c>
      <c r="AE36" s="230">
        <f>PERFIL_2_ESO!CA26*'2º ESO'!W36</f>
        <v>0</v>
      </c>
      <c r="AF36" s="230">
        <f>PERFIL_2_ESO!CB26*'2º ESO'!X36</f>
        <v>0</v>
      </c>
      <c r="AG36" s="230">
        <f>PERFIL_2_ESO!CC26*'2º ESO'!Y36</f>
        <v>0</v>
      </c>
      <c r="AH36" s="230">
        <f>PERFIL_2_ESO!CD26*'2º ESO'!Z36</f>
        <v>0</v>
      </c>
      <c r="AI36" s="231">
        <f>PERFIL_2_ESO!CE26*'2º ESO'!AA36</f>
        <v>0</v>
      </c>
      <c r="AJ36" s="230">
        <f t="shared" si="1"/>
        <v>0</v>
      </c>
      <c r="AK36" s="230">
        <f t="shared" si="1"/>
        <v>0</v>
      </c>
      <c r="AL36" s="230">
        <f t="shared" si="1"/>
        <v>0</v>
      </c>
      <c r="AM36" s="230">
        <f t="shared" si="1"/>
        <v>0</v>
      </c>
      <c r="AN36" s="230">
        <f t="shared" si="1"/>
        <v>0</v>
      </c>
      <c r="AO36" s="230">
        <f t="shared" si="1"/>
        <v>0</v>
      </c>
      <c r="AP36" s="230">
        <f t="shared" si="1"/>
        <v>0</v>
      </c>
      <c r="AQ36" s="231">
        <f t="shared" si="1"/>
        <v>0</v>
      </c>
    </row>
    <row r="37" spans="1:43">
      <c r="A37" s="27">
        <v>14</v>
      </c>
      <c r="B37" s="144" t="str">
        <f>PERFIL_1_ESO!B27</f>
        <v>Alumno/a 14</v>
      </c>
      <c r="C37" s="148">
        <f t="shared" si="2"/>
        <v>64</v>
      </c>
      <c r="D37" s="147">
        <f t="shared" si="3"/>
        <v>23</v>
      </c>
      <c r="E37" s="147">
        <f t="shared" si="4"/>
        <v>55</v>
      </c>
      <c r="F37" s="147">
        <f t="shared" si="5"/>
        <v>59</v>
      </c>
      <c r="G37" s="147">
        <f t="shared" si="6"/>
        <v>65</v>
      </c>
      <c r="H37" s="147">
        <f t="shared" si="7"/>
        <v>76</v>
      </c>
      <c r="I37" s="147">
        <f t="shared" si="8"/>
        <v>30</v>
      </c>
      <c r="J37" s="147">
        <f t="shared" si="9"/>
        <v>50</v>
      </c>
      <c r="K37" s="229">
        <f>PERFIL_2_ESO!C27*'2º ESO'!C$3+PERFIL_2_ESO!K27*'2º ESO'!C$4+PERFIL_2_ESO!S27*'2º ESO'!C$5+PERFIL_2_ESO!AA27*'2º ESO'!C$6+PERFIL_2_ESO!AI27*'2º ESO'!C$7+PERFIL_2_ESO!AQ27*'2º ESO'!C$8+PERFIL_2_ESO!AY27*'2º ESO'!C$9+PERFIL_2_ESO!BG27*'2º ESO'!C$10+PERFIL_2_ESO!BO27*'2º ESO'!C$11</f>
        <v>0</v>
      </c>
      <c r="L37" s="230">
        <f>PERFIL_2_ESO!D27*'2º ESO'!D$3+PERFIL_2_ESO!L27*'2º ESO'!D$4+PERFIL_2_ESO!T27*'2º ESO'!D$5+PERFIL_2_ESO!AB27*'2º ESO'!D$6+PERFIL_2_ESO!AJ27*'2º ESO'!D$7+PERFIL_2_ESO!AR27*'2º ESO'!D$8+PERFIL_2_ESO!AZ27*'2º ESO'!D$9+PERFIL_2_ESO!BH27*'2º ESO'!D$10+PERFIL_2_ESO!BP27*'2º ESO'!D$11</f>
        <v>0</v>
      </c>
      <c r="M37" s="230">
        <f>PERFIL_2_ESO!E27*'2º ESO'!E$3+PERFIL_2_ESO!M27*'2º ESO'!E$4+PERFIL_2_ESO!U27*'2º ESO'!E$5+PERFIL_2_ESO!AC27*'2º ESO'!E$6+PERFIL_2_ESO!AK27*'2º ESO'!E$7+PERFIL_2_ESO!AS27*'2º ESO'!E$8+PERFIL_2_ESO!BA27*'2º ESO'!E$9+PERFIL_2_ESO!BI27*'2º ESO'!E$10+PERFIL_2_ESO!BQ27*'2º ESO'!E$11</f>
        <v>0</v>
      </c>
      <c r="N37" s="230">
        <f>PERFIL_2_ESO!F27*'2º ESO'!F$3+PERFIL_2_ESO!N27*'2º ESO'!F$4+PERFIL_2_ESO!V27*'2º ESO'!F$5+PERFIL_2_ESO!AD27*'2º ESO'!F$6+PERFIL_2_ESO!AL27*'2º ESO'!F$7+PERFIL_2_ESO!AT27*'2º ESO'!F$8+PERFIL_2_ESO!BB27*'2º ESO'!F$9+PERFIL_2_ESO!BJ27*'2º ESO'!F$10+PERFIL_2_ESO!BR27*'2º ESO'!F$11</f>
        <v>0</v>
      </c>
      <c r="O37" s="230">
        <f>PERFIL_2_ESO!G27*'2º ESO'!G$3+PERFIL_2_ESO!O27*'2º ESO'!G$4+PERFIL_2_ESO!W27*'2º ESO'!G$5+PERFIL_2_ESO!AE27*'2º ESO'!G$6+PERFIL_2_ESO!AM27*'2º ESO'!G$7+PERFIL_2_ESO!AU27*'2º ESO'!G$8+PERFIL_2_ESO!BC27*'2º ESO'!G$9+PERFIL_2_ESO!BK27*'2º ESO'!G$10+PERFIL_2_ESO!BS27*'2º ESO'!G$11</f>
        <v>0</v>
      </c>
      <c r="P37" s="230">
        <f>PERFIL_2_ESO!H27*'2º ESO'!H$3+PERFIL_2_ESO!P27*'2º ESO'!H$4+PERFIL_2_ESO!X27*'2º ESO'!H$5+PERFIL_2_ESO!AF27*'2º ESO'!H$6+PERFIL_2_ESO!AN27*'2º ESO'!H$7+PERFIL_2_ESO!AV27*'2º ESO'!H$8+PERFIL_2_ESO!BD27*'2º ESO'!H$9+PERFIL_2_ESO!BL27*'2º ESO'!H$10+PERFIL_2_ESO!BT27*'2º ESO'!H$11</f>
        <v>0</v>
      </c>
      <c r="Q37" s="230">
        <f>PERFIL_2_ESO!I27*'2º ESO'!I$3+PERFIL_2_ESO!Q27*'2º ESO'!I$4+PERFIL_2_ESO!Y27*'2º ESO'!I$5+PERFIL_2_ESO!AG27*'2º ESO'!I$6+PERFIL_2_ESO!AO27*'2º ESO'!I$7+PERFIL_2_ESO!AW27*'2º ESO'!I$8+PERFIL_2_ESO!BE27*'2º ESO'!I$9+PERFIL_2_ESO!BM27*'2º ESO'!I$10+PERFIL_2_ESO!BU27*'2º ESO'!I$11</f>
        <v>0</v>
      </c>
      <c r="R37" s="231">
        <f>PERFIL_2_ESO!J27*'2º ESO'!J$3+PERFIL_2_ESO!R27*'2º ESO'!J$4+PERFIL_2_ESO!Z27*'2º ESO'!J$5+PERFIL_2_ESO!AH27*'2º ESO'!J$6+PERFIL_2_ESO!AP27*'2º ESO'!J$7+PERFIL_2_ESO!AX27*'2º ESO'!J$8+PERFIL_2_ESO!BF27*'2º ESO'!J$9+PERFIL_2_ESO!BN27*'2º ESO'!J$10+PERFIL_2_ESO!BV27*'2º ESO'!J$11</f>
        <v>0</v>
      </c>
      <c r="S37" s="233">
        <f>IF(PERFIL_1_ESO!BO27='2º ESO'!$B$13,1,IF(PERFIL_1_ESO!BO27='2º ESO'!$B$14,2,IF(PERFIL_1_ESO!BO27='2º ESO'!$B$15,3,4)))</f>
        <v>1</v>
      </c>
      <c r="T37" s="232">
        <f t="shared" si="10"/>
        <v>0</v>
      </c>
      <c r="U37" s="233">
        <f t="shared" si="11"/>
        <v>0</v>
      </c>
      <c r="V37" s="233">
        <f t="shared" si="12"/>
        <v>0</v>
      </c>
      <c r="W37" s="233">
        <f t="shared" si="13"/>
        <v>0</v>
      </c>
      <c r="X37" s="233">
        <f t="shared" si="14"/>
        <v>0</v>
      </c>
      <c r="Y37" s="233">
        <f t="shared" si="15"/>
        <v>0</v>
      </c>
      <c r="Z37" s="233">
        <f t="shared" si="16"/>
        <v>0</v>
      </c>
      <c r="AA37" s="233">
        <f t="shared" si="17"/>
        <v>0</v>
      </c>
      <c r="AB37" s="229">
        <f>PERFIL_2_ESO!BX27*'2º ESO'!T37</f>
        <v>0</v>
      </c>
      <c r="AC37" s="230">
        <f>PERFIL_2_ESO!BY27*'2º ESO'!U37</f>
        <v>0</v>
      </c>
      <c r="AD37" s="230">
        <f>PERFIL_2_ESO!BZ27*'2º ESO'!V37</f>
        <v>0</v>
      </c>
      <c r="AE37" s="230">
        <f>PERFIL_2_ESO!CA27*'2º ESO'!W37</f>
        <v>0</v>
      </c>
      <c r="AF37" s="230">
        <f>PERFIL_2_ESO!CB27*'2º ESO'!X37</f>
        <v>0</v>
      </c>
      <c r="AG37" s="230">
        <f>PERFIL_2_ESO!CC27*'2º ESO'!Y37</f>
        <v>0</v>
      </c>
      <c r="AH37" s="230">
        <f>PERFIL_2_ESO!CD27*'2º ESO'!Z37</f>
        <v>0</v>
      </c>
      <c r="AI37" s="231">
        <f>PERFIL_2_ESO!CE27*'2º ESO'!AA37</f>
        <v>0</v>
      </c>
      <c r="AJ37" s="230">
        <f t="shared" si="1"/>
        <v>0</v>
      </c>
      <c r="AK37" s="230">
        <f t="shared" si="1"/>
        <v>0</v>
      </c>
      <c r="AL37" s="230">
        <f t="shared" si="1"/>
        <v>0</v>
      </c>
      <c r="AM37" s="230">
        <f t="shared" si="1"/>
        <v>0</v>
      </c>
      <c r="AN37" s="230">
        <f t="shared" si="1"/>
        <v>0</v>
      </c>
      <c r="AO37" s="230">
        <f t="shared" si="1"/>
        <v>0</v>
      </c>
      <c r="AP37" s="230">
        <f t="shared" si="1"/>
        <v>0</v>
      </c>
      <c r="AQ37" s="231">
        <f t="shared" si="1"/>
        <v>0</v>
      </c>
    </row>
    <row r="38" spans="1:43" ht="17" thickBot="1">
      <c r="A38" s="29">
        <v>15</v>
      </c>
      <c r="B38" s="145" t="str">
        <f>PERFIL_1_ESO!B28</f>
        <v>Alumno/a 15</v>
      </c>
      <c r="C38" s="148">
        <f t="shared" si="2"/>
        <v>64</v>
      </c>
      <c r="D38" s="147">
        <f t="shared" si="3"/>
        <v>23</v>
      </c>
      <c r="E38" s="147">
        <f t="shared" si="4"/>
        <v>55</v>
      </c>
      <c r="F38" s="147">
        <f t="shared" si="5"/>
        <v>59</v>
      </c>
      <c r="G38" s="147">
        <f t="shared" si="6"/>
        <v>65</v>
      </c>
      <c r="H38" s="147">
        <f t="shared" si="7"/>
        <v>76</v>
      </c>
      <c r="I38" s="147">
        <f t="shared" si="8"/>
        <v>30</v>
      </c>
      <c r="J38" s="147">
        <f t="shared" si="9"/>
        <v>50</v>
      </c>
      <c r="K38" s="229">
        <f>PERFIL_2_ESO!C28*'2º ESO'!C$3+PERFIL_2_ESO!K28*'2º ESO'!C$4+PERFIL_2_ESO!S28*'2º ESO'!C$5+PERFIL_2_ESO!AA28*'2º ESO'!C$6+PERFIL_2_ESO!AI28*'2º ESO'!C$7+PERFIL_2_ESO!AQ28*'2º ESO'!C$8+PERFIL_2_ESO!AY28*'2º ESO'!C$9+PERFIL_2_ESO!BG28*'2º ESO'!C$10+PERFIL_2_ESO!BO28*'2º ESO'!C$11</f>
        <v>0</v>
      </c>
      <c r="L38" s="230">
        <f>PERFIL_2_ESO!D28*'2º ESO'!D$3+PERFIL_2_ESO!L28*'2º ESO'!D$4+PERFIL_2_ESO!T28*'2º ESO'!D$5+PERFIL_2_ESO!AB28*'2º ESO'!D$6+PERFIL_2_ESO!AJ28*'2º ESO'!D$7+PERFIL_2_ESO!AR28*'2º ESO'!D$8+PERFIL_2_ESO!AZ28*'2º ESO'!D$9+PERFIL_2_ESO!BH28*'2º ESO'!D$10+PERFIL_2_ESO!BP28*'2º ESO'!D$11</f>
        <v>0</v>
      </c>
      <c r="M38" s="230">
        <f>PERFIL_2_ESO!E28*'2º ESO'!E$3+PERFIL_2_ESO!M28*'2º ESO'!E$4+PERFIL_2_ESO!U28*'2º ESO'!E$5+PERFIL_2_ESO!AC28*'2º ESO'!E$6+PERFIL_2_ESO!AK28*'2º ESO'!E$7+PERFIL_2_ESO!AS28*'2º ESO'!E$8+PERFIL_2_ESO!BA28*'2º ESO'!E$9+PERFIL_2_ESO!BI28*'2º ESO'!E$10+PERFIL_2_ESO!BQ28*'2º ESO'!E$11</f>
        <v>0</v>
      </c>
      <c r="N38" s="230">
        <f>PERFIL_2_ESO!F28*'2º ESO'!F$3+PERFIL_2_ESO!N28*'2º ESO'!F$4+PERFIL_2_ESO!V28*'2º ESO'!F$5+PERFIL_2_ESO!AD28*'2º ESO'!F$6+PERFIL_2_ESO!AL28*'2º ESO'!F$7+PERFIL_2_ESO!AT28*'2º ESO'!F$8+PERFIL_2_ESO!BB28*'2º ESO'!F$9+PERFIL_2_ESO!BJ28*'2º ESO'!F$10+PERFIL_2_ESO!BR28*'2º ESO'!F$11</f>
        <v>0</v>
      </c>
      <c r="O38" s="230">
        <f>PERFIL_2_ESO!G28*'2º ESO'!G$3+PERFIL_2_ESO!O28*'2º ESO'!G$4+PERFIL_2_ESO!W28*'2º ESO'!G$5+PERFIL_2_ESO!AE28*'2º ESO'!G$6+PERFIL_2_ESO!AM28*'2º ESO'!G$7+PERFIL_2_ESO!AU28*'2º ESO'!G$8+PERFIL_2_ESO!BC28*'2º ESO'!G$9+PERFIL_2_ESO!BK28*'2º ESO'!G$10+PERFIL_2_ESO!BS28*'2º ESO'!G$11</f>
        <v>0</v>
      </c>
      <c r="P38" s="230">
        <f>PERFIL_2_ESO!H28*'2º ESO'!H$3+PERFIL_2_ESO!P28*'2º ESO'!H$4+PERFIL_2_ESO!X28*'2º ESO'!H$5+PERFIL_2_ESO!AF28*'2º ESO'!H$6+PERFIL_2_ESO!AN28*'2º ESO'!H$7+PERFIL_2_ESO!AV28*'2º ESO'!H$8+PERFIL_2_ESO!BD28*'2º ESO'!H$9+PERFIL_2_ESO!BL28*'2º ESO'!H$10+PERFIL_2_ESO!BT28*'2º ESO'!H$11</f>
        <v>0</v>
      </c>
      <c r="Q38" s="230">
        <f>PERFIL_2_ESO!I28*'2º ESO'!I$3+PERFIL_2_ESO!Q28*'2º ESO'!I$4+PERFIL_2_ESO!Y28*'2º ESO'!I$5+PERFIL_2_ESO!AG28*'2º ESO'!I$6+PERFIL_2_ESO!AO28*'2º ESO'!I$7+PERFIL_2_ESO!AW28*'2º ESO'!I$8+PERFIL_2_ESO!BE28*'2º ESO'!I$9+PERFIL_2_ESO!BM28*'2º ESO'!I$10+PERFIL_2_ESO!BU28*'2º ESO'!I$11</f>
        <v>0</v>
      </c>
      <c r="R38" s="231">
        <f>PERFIL_2_ESO!J28*'2º ESO'!J$3+PERFIL_2_ESO!R28*'2º ESO'!J$4+PERFIL_2_ESO!Z28*'2º ESO'!J$5+PERFIL_2_ESO!AH28*'2º ESO'!J$6+PERFIL_2_ESO!AP28*'2º ESO'!J$7+PERFIL_2_ESO!AX28*'2º ESO'!J$8+PERFIL_2_ESO!BF28*'2º ESO'!J$9+PERFIL_2_ESO!BN28*'2º ESO'!J$10+PERFIL_2_ESO!BV28*'2º ESO'!J$11</f>
        <v>0</v>
      </c>
      <c r="S38" s="233">
        <f>IF(PERFIL_1_ESO!BO28='2º ESO'!$B$13,1,IF(PERFIL_1_ESO!BO28='2º ESO'!$B$14,2,IF(PERFIL_1_ESO!BO28='2º ESO'!$B$15,3,4)))</f>
        <v>1</v>
      </c>
      <c r="T38" s="232">
        <f t="shared" si="10"/>
        <v>0</v>
      </c>
      <c r="U38" s="233">
        <f t="shared" si="11"/>
        <v>0</v>
      </c>
      <c r="V38" s="233">
        <f t="shared" si="12"/>
        <v>0</v>
      </c>
      <c r="W38" s="233">
        <f t="shared" si="13"/>
        <v>0</v>
      </c>
      <c r="X38" s="233">
        <f t="shared" si="14"/>
        <v>0</v>
      </c>
      <c r="Y38" s="233">
        <f t="shared" si="15"/>
        <v>0</v>
      </c>
      <c r="Z38" s="233">
        <f t="shared" si="16"/>
        <v>0</v>
      </c>
      <c r="AA38" s="233">
        <f t="shared" si="17"/>
        <v>0</v>
      </c>
      <c r="AB38" s="229">
        <f>PERFIL_2_ESO!BX28*'2º ESO'!T38</f>
        <v>0</v>
      </c>
      <c r="AC38" s="230">
        <f>PERFIL_2_ESO!BY28*'2º ESO'!U38</f>
        <v>0</v>
      </c>
      <c r="AD38" s="230">
        <f>PERFIL_2_ESO!BZ28*'2º ESO'!V38</f>
        <v>0</v>
      </c>
      <c r="AE38" s="230">
        <f>PERFIL_2_ESO!CA28*'2º ESO'!W38</f>
        <v>0</v>
      </c>
      <c r="AF38" s="230">
        <f>PERFIL_2_ESO!CB28*'2º ESO'!X38</f>
        <v>0</v>
      </c>
      <c r="AG38" s="230">
        <f>PERFIL_2_ESO!CC28*'2º ESO'!Y38</f>
        <v>0</v>
      </c>
      <c r="AH38" s="230">
        <f>PERFIL_2_ESO!CD28*'2º ESO'!Z38</f>
        <v>0</v>
      </c>
      <c r="AI38" s="231">
        <f>PERFIL_2_ESO!CE28*'2º ESO'!AA38</f>
        <v>0</v>
      </c>
      <c r="AJ38" s="230">
        <f t="shared" si="1"/>
        <v>0</v>
      </c>
      <c r="AK38" s="230">
        <f t="shared" si="1"/>
        <v>0</v>
      </c>
      <c r="AL38" s="230">
        <f t="shared" si="1"/>
        <v>0</v>
      </c>
      <c r="AM38" s="230">
        <f t="shared" si="1"/>
        <v>0</v>
      </c>
      <c r="AN38" s="230">
        <f t="shared" si="1"/>
        <v>0</v>
      </c>
      <c r="AO38" s="230">
        <f t="shared" si="1"/>
        <v>0</v>
      </c>
      <c r="AP38" s="230">
        <f t="shared" si="1"/>
        <v>0</v>
      </c>
      <c r="AQ38" s="231">
        <f t="shared" si="1"/>
        <v>0</v>
      </c>
    </row>
    <row r="39" spans="1:43">
      <c r="A39" s="25">
        <v>16</v>
      </c>
      <c r="B39" s="144" t="str">
        <f>PERFIL_1_ESO!B29</f>
        <v>Alumno/a 16</v>
      </c>
      <c r="C39" s="148">
        <f t="shared" si="2"/>
        <v>64</v>
      </c>
      <c r="D39" s="147">
        <f t="shared" si="3"/>
        <v>23</v>
      </c>
      <c r="E39" s="147">
        <f t="shared" si="4"/>
        <v>55</v>
      </c>
      <c r="F39" s="147">
        <f t="shared" si="5"/>
        <v>59</v>
      </c>
      <c r="G39" s="147">
        <f t="shared" si="6"/>
        <v>65</v>
      </c>
      <c r="H39" s="147">
        <f t="shared" si="7"/>
        <v>76</v>
      </c>
      <c r="I39" s="147">
        <f t="shared" si="8"/>
        <v>30</v>
      </c>
      <c r="J39" s="147">
        <f t="shared" si="9"/>
        <v>50</v>
      </c>
      <c r="K39" s="229">
        <f>PERFIL_2_ESO!C29*'2º ESO'!C$3+PERFIL_2_ESO!K29*'2º ESO'!C$4+PERFIL_2_ESO!S29*'2º ESO'!C$5+PERFIL_2_ESO!AA29*'2º ESO'!C$6+PERFIL_2_ESO!AI29*'2º ESO'!C$7+PERFIL_2_ESO!AQ29*'2º ESO'!C$8+PERFIL_2_ESO!AY29*'2º ESO'!C$9+PERFIL_2_ESO!BG29*'2º ESO'!C$10+PERFIL_2_ESO!BO29*'2º ESO'!C$11</f>
        <v>0</v>
      </c>
      <c r="L39" s="230">
        <f>PERFIL_2_ESO!D29*'2º ESO'!D$3+PERFIL_2_ESO!L29*'2º ESO'!D$4+PERFIL_2_ESO!T29*'2º ESO'!D$5+PERFIL_2_ESO!AB29*'2º ESO'!D$6+PERFIL_2_ESO!AJ29*'2º ESO'!D$7+PERFIL_2_ESO!AR29*'2º ESO'!D$8+PERFIL_2_ESO!AZ29*'2º ESO'!D$9+PERFIL_2_ESO!BH29*'2º ESO'!D$10+PERFIL_2_ESO!BP29*'2º ESO'!D$11</f>
        <v>0</v>
      </c>
      <c r="M39" s="230">
        <f>PERFIL_2_ESO!E29*'2º ESO'!E$3+PERFIL_2_ESO!M29*'2º ESO'!E$4+PERFIL_2_ESO!U29*'2º ESO'!E$5+PERFIL_2_ESO!AC29*'2º ESO'!E$6+PERFIL_2_ESO!AK29*'2º ESO'!E$7+PERFIL_2_ESO!AS29*'2º ESO'!E$8+PERFIL_2_ESO!BA29*'2º ESO'!E$9+PERFIL_2_ESO!BI29*'2º ESO'!E$10+PERFIL_2_ESO!BQ29*'2º ESO'!E$11</f>
        <v>0</v>
      </c>
      <c r="N39" s="230">
        <f>PERFIL_2_ESO!F29*'2º ESO'!F$3+PERFIL_2_ESO!N29*'2º ESO'!F$4+PERFIL_2_ESO!V29*'2º ESO'!F$5+PERFIL_2_ESO!AD29*'2º ESO'!F$6+PERFIL_2_ESO!AL29*'2º ESO'!F$7+PERFIL_2_ESO!AT29*'2º ESO'!F$8+PERFIL_2_ESO!BB29*'2º ESO'!F$9+PERFIL_2_ESO!BJ29*'2º ESO'!F$10+PERFIL_2_ESO!BR29*'2º ESO'!F$11</f>
        <v>0</v>
      </c>
      <c r="O39" s="230">
        <f>PERFIL_2_ESO!G29*'2º ESO'!G$3+PERFIL_2_ESO!O29*'2º ESO'!G$4+PERFIL_2_ESO!W29*'2º ESO'!G$5+PERFIL_2_ESO!AE29*'2º ESO'!G$6+PERFIL_2_ESO!AM29*'2º ESO'!G$7+PERFIL_2_ESO!AU29*'2º ESO'!G$8+PERFIL_2_ESO!BC29*'2º ESO'!G$9+PERFIL_2_ESO!BK29*'2º ESO'!G$10+PERFIL_2_ESO!BS29*'2º ESO'!G$11</f>
        <v>0</v>
      </c>
      <c r="P39" s="230">
        <f>PERFIL_2_ESO!H29*'2º ESO'!H$3+PERFIL_2_ESO!P29*'2º ESO'!H$4+PERFIL_2_ESO!X29*'2º ESO'!H$5+PERFIL_2_ESO!AF29*'2º ESO'!H$6+PERFIL_2_ESO!AN29*'2º ESO'!H$7+PERFIL_2_ESO!AV29*'2º ESO'!H$8+PERFIL_2_ESO!BD29*'2º ESO'!H$9+PERFIL_2_ESO!BL29*'2º ESO'!H$10+PERFIL_2_ESO!BT29*'2º ESO'!H$11</f>
        <v>0</v>
      </c>
      <c r="Q39" s="230">
        <f>PERFIL_2_ESO!I29*'2º ESO'!I$3+PERFIL_2_ESO!Q29*'2º ESO'!I$4+PERFIL_2_ESO!Y29*'2º ESO'!I$5+PERFIL_2_ESO!AG29*'2º ESO'!I$6+PERFIL_2_ESO!AO29*'2º ESO'!I$7+PERFIL_2_ESO!AW29*'2º ESO'!I$8+PERFIL_2_ESO!BE29*'2º ESO'!I$9+PERFIL_2_ESO!BM29*'2º ESO'!I$10+PERFIL_2_ESO!BU29*'2º ESO'!I$11</f>
        <v>0</v>
      </c>
      <c r="R39" s="231">
        <f>PERFIL_2_ESO!J29*'2º ESO'!J$3+PERFIL_2_ESO!R29*'2º ESO'!J$4+PERFIL_2_ESO!Z29*'2º ESO'!J$5+PERFIL_2_ESO!AH29*'2º ESO'!J$6+PERFIL_2_ESO!AP29*'2º ESO'!J$7+PERFIL_2_ESO!AX29*'2º ESO'!J$8+PERFIL_2_ESO!BF29*'2º ESO'!J$9+PERFIL_2_ESO!BN29*'2º ESO'!J$10+PERFIL_2_ESO!BV29*'2º ESO'!J$11</f>
        <v>0</v>
      </c>
      <c r="S39" s="233">
        <f>IF(PERFIL_1_ESO!BO29='2º ESO'!$B$13,1,IF(PERFIL_1_ESO!BO29='2º ESO'!$B$14,2,IF(PERFIL_1_ESO!BO29='2º ESO'!$B$15,3,4)))</f>
        <v>1</v>
      </c>
      <c r="T39" s="232">
        <f t="shared" si="10"/>
        <v>0</v>
      </c>
      <c r="U39" s="233">
        <f t="shared" si="11"/>
        <v>0</v>
      </c>
      <c r="V39" s="233">
        <f t="shared" si="12"/>
        <v>0</v>
      </c>
      <c r="W39" s="233">
        <f t="shared" si="13"/>
        <v>0</v>
      </c>
      <c r="X39" s="233">
        <f t="shared" si="14"/>
        <v>0</v>
      </c>
      <c r="Y39" s="233">
        <f t="shared" si="15"/>
        <v>0</v>
      </c>
      <c r="Z39" s="233">
        <f t="shared" si="16"/>
        <v>0</v>
      </c>
      <c r="AA39" s="233">
        <f t="shared" si="17"/>
        <v>0</v>
      </c>
      <c r="AB39" s="229">
        <f>PERFIL_2_ESO!BX29*'2º ESO'!T39</f>
        <v>0</v>
      </c>
      <c r="AC39" s="230">
        <f>PERFIL_2_ESO!BY29*'2º ESO'!U39</f>
        <v>0</v>
      </c>
      <c r="AD39" s="230">
        <f>PERFIL_2_ESO!BZ29*'2º ESO'!V39</f>
        <v>0</v>
      </c>
      <c r="AE39" s="230">
        <f>PERFIL_2_ESO!CA29*'2º ESO'!W39</f>
        <v>0</v>
      </c>
      <c r="AF39" s="230">
        <f>PERFIL_2_ESO!CB29*'2º ESO'!X39</f>
        <v>0</v>
      </c>
      <c r="AG39" s="230">
        <f>PERFIL_2_ESO!CC29*'2º ESO'!Y39</f>
        <v>0</v>
      </c>
      <c r="AH39" s="230">
        <f>PERFIL_2_ESO!CD29*'2º ESO'!Z39</f>
        <v>0</v>
      </c>
      <c r="AI39" s="231">
        <f>PERFIL_2_ESO!CE29*'2º ESO'!AA39</f>
        <v>0</v>
      </c>
      <c r="AJ39" s="230">
        <f t="shared" si="1"/>
        <v>0</v>
      </c>
      <c r="AK39" s="230">
        <f t="shared" si="1"/>
        <v>0</v>
      </c>
      <c r="AL39" s="230">
        <f t="shared" si="1"/>
        <v>0</v>
      </c>
      <c r="AM39" s="230">
        <f t="shared" si="1"/>
        <v>0</v>
      </c>
      <c r="AN39" s="230">
        <f t="shared" si="1"/>
        <v>0</v>
      </c>
      <c r="AO39" s="230">
        <f t="shared" si="1"/>
        <v>0</v>
      </c>
      <c r="AP39" s="230">
        <f t="shared" si="1"/>
        <v>0</v>
      </c>
      <c r="AQ39" s="231">
        <f t="shared" si="1"/>
        <v>0</v>
      </c>
    </row>
    <row r="40" spans="1:43">
      <c r="A40" s="27">
        <v>17</v>
      </c>
      <c r="B40" s="145" t="str">
        <f>PERFIL_1_ESO!B30</f>
        <v>Alumno/a 17</v>
      </c>
      <c r="C40" s="148">
        <f t="shared" si="2"/>
        <v>64</v>
      </c>
      <c r="D40" s="147">
        <f t="shared" si="3"/>
        <v>23</v>
      </c>
      <c r="E40" s="147">
        <f t="shared" si="4"/>
        <v>55</v>
      </c>
      <c r="F40" s="147">
        <f t="shared" si="5"/>
        <v>59</v>
      </c>
      <c r="G40" s="147">
        <f t="shared" si="6"/>
        <v>65</v>
      </c>
      <c r="H40" s="147">
        <f t="shared" si="7"/>
        <v>76</v>
      </c>
      <c r="I40" s="147">
        <f t="shared" si="8"/>
        <v>30</v>
      </c>
      <c r="J40" s="147">
        <f t="shared" si="9"/>
        <v>50</v>
      </c>
      <c r="K40" s="229">
        <f>PERFIL_2_ESO!C30*'2º ESO'!C$3+PERFIL_2_ESO!K30*'2º ESO'!C$4+PERFIL_2_ESO!S30*'2º ESO'!C$5+PERFIL_2_ESO!AA30*'2º ESO'!C$6+PERFIL_2_ESO!AI30*'2º ESO'!C$7+PERFIL_2_ESO!AQ30*'2º ESO'!C$8+PERFIL_2_ESO!AY30*'2º ESO'!C$9+PERFIL_2_ESO!BG30*'2º ESO'!C$10+PERFIL_2_ESO!BO30*'2º ESO'!C$11</f>
        <v>0</v>
      </c>
      <c r="L40" s="230">
        <f>PERFIL_2_ESO!D30*'2º ESO'!D$3+PERFIL_2_ESO!L30*'2º ESO'!D$4+PERFIL_2_ESO!T30*'2º ESO'!D$5+PERFIL_2_ESO!AB30*'2º ESO'!D$6+PERFIL_2_ESO!AJ30*'2º ESO'!D$7+PERFIL_2_ESO!AR30*'2º ESO'!D$8+PERFIL_2_ESO!AZ30*'2º ESO'!D$9+PERFIL_2_ESO!BH30*'2º ESO'!D$10+PERFIL_2_ESO!BP30*'2º ESO'!D$11</f>
        <v>0</v>
      </c>
      <c r="M40" s="230">
        <f>PERFIL_2_ESO!E30*'2º ESO'!E$3+PERFIL_2_ESO!M30*'2º ESO'!E$4+PERFIL_2_ESO!U30*'2º ESO'!E$5+PERFIL_2_ESO!AC30*'2º ESO'!E$6+PERFIL_2_ESO!AK30*'2º ESO'!E$7+PERFIL_2_ESO!AS30*'2º ESO'!E$8+PERFIL_2_ESO!BA30*'2º ESO'!E$9+PERFIL_2_ESO!BI30*'2º ESO'!E$10+PERFIL_2_ESO!BQ30*'2º ESO'!E$11</f>
        <v>0</v>
      </c>
      <c r="N40" s="230">
        <f>PERFIL_2_ESO!F30*'2º ESO'!F$3+PERFIL_2_ESO!N30*'2º ESO'!F$4+PERFIL_2_ESO!V30*'2º ESO'!F$5+PERFIL_2_ESO!AD30*'2º ESO'!F$6+PERFIL_2_ESO!AL30*'2º ESO'!F$7+PERFIL_2_ESO!AT30*'2º ESO'!F$8+PERFIL_2_ESO!BB30*'2º ESO'!F$9+PERFIL_2_ESO!BJ30*'2º ESO'!F$10+PERFIL_2_ESO!BR30*'2º ESO'!F$11</f>
        <v>0</v>
      </c>
      <c r="O40" s="230">
        <f>PERFIL_2_ESO!G30*'2º ESO'!G$3+PERFIL_2_ESO!O30*'2º ESO'!G$4+PERFIL_2_ESO!W30*'2º ESO'!G$5+PERFIL_2_ESO!AE30*'2º ESO'!G$6+PERFIL_2_ESO!AM30*'2º ESO'!G$7+PERFIL_2_ESO!AU30*'2º ESO'!G$8+PERFIL_2_ESO!BC30*'2º ESO'!G$9+PERFIL_2_ESO!BK30*'2º ESO'!G$10+PERFIL_2_ESO!BS30*'2º ESO'!G$11</f>
        <v>0</v>
      </c>
      <c r="P40" s="230">
        <f>PERFIL_2_ESO!H30*'2º ESO'!H$3+PERFIL_2_ESO!P30*'2º ESO'!H$4+PERFIL_2_ESO!X30*'2º ESO'!H$5+PERFIL_2_ESO!AF30*'2º ESO'!H$6+PERFIL_2_ESO!AN30*'2º ESO'!H$7+PERFIL_2_ESO!AV30*'2º ESO'!H$8+PERFIL_2_ESO!BD30*'2º ESO'!H$9+PERFIL_2_ESO!BL30*'2º ESO'!H$10+PERFIL_2_ESO!BT30*'2º ESO'!H$11</f>
        <v>0</v>
      </c>
      <c r="Q40" s="230">
        <f>PERFIL_2_ESO!I30*'2º ESO'!I$3+PERFIL_2_ESO!Q30*'2º ESO'!I$4+PERFIL_2_ESO!Y30*'2º ESO'!I$5+PERFIL_2_ESO!AG30*'2º ESO'!I$6+PERFIL_2_ESO!AO30*'2º ESO'!I$7+PERFIL_2_ESO!AW30*'2º ESO'!I$8+PERFIL_2_ESO!BE30*'2º ESO'!I$9+PERFIL_2_ESO!BM30*'2º ESO'!I$10+PERFIL_2_ESO!BU30*'2º ESO'!I$11</f>
        <v>0</v>
      </c>
      <c r="R40" s="231">
        <f>PERFIL_2_ESO!J30*'2º ESO'!J$3+PERFIL_2_ESO!R30*'2º ESO'!J$4+PERFIL_2_ESO!Z30*'2º ESO'!J$5+PERFIL_2_ESO!AH30*'2º ESO'!J$6+PERFIL_2_ESO!AP30*'2º ESO'!J$7+PERFIL_2_ESO!AX30*'2º ESO'!J$8+PERFIL_2_ESO!BF30*'2º ESO'!J$9+PERFIL_2_ESO!BN30*'2º ESO'!J$10+PERFIL_2_ESO!BV30*'2º ESO'!J$11</f>
        <v>0</v>
      </c>
      <c r="S40" s="233">
        <f>IF(PERFIL_1_ESO!BO30='2º ESO'!$B$13,1,IF(PERFIL_1_ESO!BO30='2º ESO'!$B$14,2,IF(PERFIL_1_ESO!BO30='2º ESO'!$B$15,3,4)))</f>
        <v>1</v>
      </c>
      <c r="T40" s="232">
        <f t="shared" si="10"/>
        <v>0</v>
      </c>
      <c r="U40" s="233">
        <f t="shared" si="11"/>
        <v>0</v>
      </c>
      <c r="V40" s="233">
        <f t="shared" si="12"/>
        <v>0</v>
      </c>
      <c r="W40" s="233">
        <f t="shared" si="13"/>
        <v>0</v>
      </c>
      <c r="X40" s="233">
        <f t="shared" si="14"/>
        <v>0</v>
      </c>
      <c r="Y40" s="233">
        <f t="shared" si="15"/>
        <v>0</v>
      </c>
      <c r="Z40" s="233">
        <f t="shared" si="16"/>
        <v>0</v>
      </c>
      <c r="AA40" s="233">
        <f t="shared" si="17"/>
        <v>0</v>
      </c>
      <c r="AB40" s="229">
        <f>PERFIL_2_ESO!BX30*'2º ESO'!T40</f>
        <v>0</v>
      </c>
      <c r="AC40" s="230">
        <f>PERFIL_2_ESO!BY30*'2º ESO'!U40</f>
        <v>0</v>
      </c>
      <c r="AD40" s="230">
        <f>PERFIL_2_ESO!BZ30*'2º ESO'!V40</f>
        <v>0</v>
      </c>
      <c r="AE40" s="230">
        <f>PERFIL_2_ESO!CA30*'2º ESO'!W40</f>
        <v>0</v>
      </c>
      <c r="AF40" s="230">
        <f>PERFIL_2_ESO!CB30*'2º ESO'!X40</f>
        <v>0</v>
      </c>
      <c r="AG40" s="230">
        <f>PERFIL_2_ESO!CC30*'2º ESO'!Y40</f>
        <v>0</v>
      </c>
      <c r="AH40" s="230">
        <f>PERFIL_2_ESO!CD30*'2º ESO'!Z40</f>
        <v>0</v>
      </c>
      <c r="AI40" s="231">
        <f>PERFIL_2_ESO!CE30*'2º ESO'!AA40</f>
        <v>0</v>
      </c>
      <c r="AJ40" s="230">
        <f t="shared" si="1"/>
        <v>0</v>
      </c>
      <c r="AK40" s="230">
        <f t="shared" si="1"/>
        <v>0</v>
      </c>
      <c r="AL40" s="230">
        <f t="shared" si="1"/>
        <v>0</v>
      </c>
      <c r="AM40" s="230">
        <f t="shared" si="1"/>
        <v>0</v>
      </c>
      <c r="AN40" s="230">
        <f t="shared" si="1"/>
        <v>0</v>
      </c>
      <c r="AO40" s="230">
        <f t="shared" si="1"/>
        <v>0</v>
      </c>
      <c r="AP40" s="230">
        <f t="shared" si="1"/>
        <v>0</v>
      </c>
      <c r="AQ40" s="231">
        <f t="shared" si="1"/>
        <v>0</v>
      </c>
    </row>
    <row r="41" spans="1:43" ht="17" thickBot="1">
      <c r="A41" s="29">
        <v>18</v>
      </c>
      <c r="B41" s="144" t="str">
        <f>PERFIL_1_ESO!B31</f>
        <v>Alumno/a 18</v>
      </c>
      <c r="C41" s="148">
        <f t="shared" si="2"/>
        <v>64</v>
      </c>
      <c r="D41" s="147">
        <f t="shared" si="3"/>
        <v>23</v>
      </c>
      <c r="E41" s="147">
        <f t="shared" si="4"/>
        <v>55</v>
      </c>
      <c r="F41" s="147">
        <f t="shared" si="5"/>
        <v>59</v>
      </c>
      <c r="G41" s="147">
        <f t="shared" si="6"/>
        <v>65</v>
      </c>
      <c r="H41" s="147">
        <f t="shared" si="7"/>
        <v>76</v>
      </c>
      <c r="I41" s="147">
        <f t="shared" si="8"/>
        <v>30</v>
      </c>
      <c r="J41" s="147">
        <f t="shared" si="9"/>
        <v>50</v>
      </c>
      <c r="K41" s="229">
        <f>PERFIL_2_ESO!C31*'2º ESO'!C$3+PERFIL_2_ESO!K31*'2º ESO'!C$4+PERFIL_2_ESO!S31*'2º ESO'!C$5+PERFIL_2_ESO!AA31*'2º ESO'!C$6+PERFIL_2_ESO!AI31*'2º ESO'!C$7+PERFIL_2_ESO!AQ31*'2º ESO'!C$8+PERFIL_2_ESO!AY31*'2º ESO'!C$9+PERFIL_2_ESO!BG31*'2º ESO'!C$10+PERFIL_2_ESO!BO31*'2º ESO'!C$11</f>
        <v>0</v>
      </c>
      <c r="L41" s="230">
        <f>PERFIL_2_ESO!D31*'2º ESO'!D$3+PERFIL_2_ESO!L31*'2º ESO'!D$4+PERFIL_2_ESO!T31*'2º ESO'!D$5+PERFIL_2_ESO!AB31*'2º ESO'!D$6+PERFIL_2_ESO!AJ31*'2º ESO'!D$7+PERFIL_2_ESO!AR31*'2º ESO'!D$8+PERFIL_2_ESO!AZ31*'2º ESO'!D$9+PERFIL_2_ESO!BH31*'2º ESO'!D$10+PERFIL_2_ESO!BP31*'2º ESO'!D$11</f>
        <v>0</v>
      </c>
      <c r="M41" s="230">
        <f>PERFIL_2_ESO!E31*'2º ESO'!E$3+PERFIL_2_ESO!M31*'2º ESO'!E$4+PERFIL_2_ESO!U31*'2º ESO'!E$5+PERFIL_2_ESO!AC31*'2º ESO'!E$6+PERFIL_2_ESO!AK31*'2º ESO'!E$7+PERFIL_2_ESO!AS31*'2º ESO'!E$8+PERFIL_2_ESO!BA31*'2º ESO'!E$9+PERFIL_2_ESO!BI31*'2º ESO'!E$10+PERFIL_2_ESO!BQ31*'2º ESO'!E$11</f>
        <v>0</v>
      </c>
      <c r="N41" s="230">
        <f>PERFIL_2_ESO!F31*'2º ESO'!F$3+PERFIL_2_ESO!N31*'2º ESO'!F$4+PERFIL_2_ESO!V31*'2º ESO'!F$5+PERFIL_2_ESO!AD31*'2º ESO'!F$6+PERFIL_2_ESO!AL31*'2º ESO'!F$7+PERFIL_2_ESO!AT31*'2º ESO'!F$8+PERFIL_2_ESO!BB31*'2º ESO'!F$9+PERFIL_2_ESO!BJ31*'2º ESO'!F$10+PERFIL_2_ESO!BR31*'2º ESO'!F$11</f>
        <v>0</v>
      </c>
      <c r="O41" s="230">
        <f>PERFIL_2_ESO!G31*'2º ESO'!G$3+PERFIL_2_ESO!O31*'2º ESO'!G$4+PERFIL_2_ESO!W31*'2º ESO'!G$5+PERFIL_2_ESO!AE31*'2º ESO'!G$6+PERFIL_2_ESO!AM31*'2º ESO'!G$7+PERFIL_2_ESO!AU31*'2º ESO'!G$8+PERFIL_2_ESO!BC31*'2º ESO'!G$9+PERFIL_2_ESO!BK31*'2º ESO'!G$10+PERFIL_2_ESO!BS31*'2º ESO'!G$11</f>
        <v>0</v>
      </c>
      <c r="P41" s="230">
        <f>PERFIL_2_ESO!H31*'2º ESO'!H$3+PERFIL_2_ESO!P31*'2º ESO'!H$4+PERFIL_2_ESO!X31*'2º ESO'!H$5+PERFIL_2_ESO!AF31*'2º ESO'!H$6+PERFIL_2_ESO!AN31*'2º ESO'!H$7+PERFIL_2_ESO!AV31*'2º ESO'!H$8+PERFIL_2_ESO!BD31*'2º ESO'!H$9+PERFIL_2_ESO!BL31*'2º ESO'!H$10+PERFIL_2_ESO!BT31*'2º ESO'!H$11</f>
        <v>0</v>
      </c>
      <c r="Q41" s="230">
        <f>PERFIL_2_ESO!I31*'2º ESO'!I$3+PERFIL_2_ESO!Q31*'2º ESO'!I$4+PERFIL_2_ESO!Y31*'2º ESO'!I$5+PERFIL_2_ESO!AG31*'2º ESO'!I$6+PERFIL_2_ESO!AO31*'2º ESO'!I$7+PERFIL_2_ESO!AW31*'2º ESO'!I$8+PERFIL_2_ESO!BE31*'2º ESO'!I$9+PERFIL_2_ESO!BM31*'2º ESO'!I$10+PERFIL_2_ESO!BU31*'2º ESO'!I$11</f>
        <v>0</v>
      </c>
      <c r="R41" s="231">
        <f>PERFIL_2_ESO!J31*'2º ESO'!J$3+PERFIL_2_ESO!R31*'2º ESO'!J$4+PERFIL_2_ESO!Z31*'2º ESO'!J$5+PERFIL_2_ESO!AH31*'2º ESO'!J$6+PERFIL_2_ESO!AP31*'2º ESO'!J$7+PERFIL_2_ESO!AX31*'2º ESO'!J$8+PERFIL_2_ESO!BF31*'2º ESO'!J$9+PERFIL_2_ESO!BN31*'2º ESO'!J$10+PERFIL_2_ESO!BV31*'2º ESO'!J$11</f>
        <v>0</v>
      </c>
      <c r="S41" s="233">
        <f>IF(PERFIL_1_ESO!BO31='2º ESO'!$B$13,1,IF(PERFIL_1_ESO!BO31='2º ESO'!$B$14,2,IF(PERFIL_1_ESO!BO31='2º ESO'!$B$15,3,4)))</f>
        <v>1</v>
      </c>
      <c r="T41" s="232">
        <f t="shared" si="10"/>
        <v>0</v>
      </c>
      <c r="U41" s="233">
        <f t="shared" si="11"/>
        <v>0</v>
      </c>
      <c r="V41" s="233">
        <f t="shared" si="12"/>
        <v>0</v>
      </c>
      <c r="W41" s="233">
        <f t="shared" si="13"/>
        <v>0</v>
      </c>
      <c r="X41" s="233">
        <f t="shared" si="14"/>
        <v>0</v>
      </c>
      <c r="Y41" s="233">
        <f t="shared" si="15"/>
        <v>0</v>
      </c>
      <c r="Z41" s="233">
        <f t="shared" si="16"/>
        <v>0</v>
      </c>
      <c r="AA41" s="233">
        <f t="shared" si="17"/>
        <v>0</v>
      </c>
      <c r="AB41" s="229">
        <f>PERFIL_2_ESO!BX31*'2º ESO'!T41</f>
        <v>0</v>
      </c>
      <c r="AC41" s="230">
        <f>PERFIL_2_ESO!BY31*'2º ESO'!U41</f>
        <v>0</v>
      </c>
      <c r="AD41" s="230">
        <f>PERFIL_2_ESO!BZ31*'2º ESO'!V41</f>
        <v>0</v>
      </c>
      <c r="AE41" s="230">
        <f>PERFIL_2_ESO!CA31*'2º ESO'!W41</f>
        <v>0</v>
      </c>
      <c r="AF41" s="230">
        <f>PERFIL_2_ESO!CB31*'2º ESO'!X41</f>
        <v>0</v>
      </c>
      <c r="AG41" s="230">
        <f>PERFIL_2_ESO!CC31*'2º ESO'!Y41</f>
        <v>0</v>
      </c>
      <c r="AH41" s="230">
        <f>PERFIL_2_ESO!CD31*'2º ESO'!Z41</f>
        <v>0</v>
      </c>
      <c r="AI41" s="231">
        <f>PERFIL_2_ESO!CE31*'2º ESO'!AA41</f>
        <v>0</v>
      </c>
      <c r="AJ41" s="230">
        <f t="shared" si="1"/>
        <v>0</v>
      </c>
      <c r="AK41" s="230">
        <f t="shared" si="1"/>
        <v>0</v>
      </c>
      <c r="AL41" s="230">
        <f t="shared" si="1"/>
        <v>0</v>
      </c>
      <c r="AM41" s="230">
        <f t="shared" si="1"/>
        <v>0</v>
      </c>
      <c r="AN41" s="230">
        <f t="shared" si="1"/>
        <v>0</v>
      </c>
      <c r="AO41" s="230">
        <f t="shared" si="1"/>
        <v>0</v>
      </c>
      <c r="AP41" s="230">
        <f t="shared" si="1"/>
        <v>0</v>
      </c>
      <c r="AQ41" s="231">
        <f t="shared" si="1"/>
        <v>0</v>
      </c>
    </row>
    <row r="42" spans="1:43">
      <c r="A42" s="25">
        <v>19</v>
      </c>
      <c r="B42" s="145" t="str">
        <f>PERFIL_1_ESO!B32</f>
        <v>Alumno/a 19</v>
      </c>
      <c r="C42" s="148">
        <f t="shared" si="2"/>
        <v>64</v>
      </c>
      <c r="D42" s="147">
        <f t="shared" si="3"/>
        <v>23</v>
      </c>
      <c r="E42" s="147">
        <f t="shared" si="4"/>
        <v>55</v>
      </c>
      <c r="F42" s="147">
        <f t="shared" si="5"/>
        <v>59</v>
      </c>
      <c r="G42" s="147">
        <f t="shared" si="6"/>
        <v>65</v>
      </c>
      <c r="H42" s="147">
        <f t="shared" si="7"/>
        <v>76</v>
      </c>
      <c r="I42" s="147">
        <f t="shared" si="8"/>
        <v>30</v>
      </c>
      <c r="J42" s="147">
        <f t="shared" si="9"/>
        <v>50</v>
      </c>
      <c r="K42" s="229">
        <f>PERFIL_2_ESO!C32*'2º ESO'!C$3+PERFIL_2_ESO!K32*'2º ESO'!C$4+PERFIL_2_ESO!S32*'2º ESO'!C$5+PERFIL_2_ESO!AA32*'2º ESO'!C$6+PERFIL_2_ESO!AI32*'2º ESO'!C$7+PERFIL_2_ESO!AQ32*'2º ESO'!C$8+PERFIL_2_ESO!AY32*'2º ESO'!C$9+PERFIL_2_ESO!BG32*'2º ESO'!C$10+PERFIL_2_ESO!BO32*'2º ESO'!C$11</f>
        <v>0</v>
      </c>
      <c r="L42" s="230">
        <f>PERFIL_2_ESO!D32*'2º ESO'!D$3+PERFIL_2_ESO!L32*'2º ESO'!D$4+PERFIL_2_ESO!T32*'2º ESO'!D$5+PERFIL_2_ESO!AB32*'2º ESO'!D$6+PERFIL_2_ESO!AJ32*'2º ESO'!D$7+PERFIL_2_ESO!AR32*'2º ESO'!D$8+PERFIL_2_ESO!AZ32*'2º ESO'!D$9+PERFIL_2_ESO!BH32*'2º ESO'!D$10+PERFIL_2_ESO!BP32*'2º ESO'!D$11</f>
        <v>0</v>
      </c>
      <c r="M42" s="230">
        <f>PERFIL_2_ESO!E32*'2º ESO'!E$3+PERFIL_2_ESO!M32*'2º ESO'!E$4+PERFIL_2_ESO!U32*'2º ESO'!E$5+PERFIL_2_ESO!AC32*'2º ESO'!E$6+PERFIL_2_ESO!AK32*'2º ESO'!E$7+PERFIL_2_ESO!AS32*'2º ESO'!E$8+PERFIL_2_ESO!BA32*'2º ESO'!E$9+PERFIL_2_ESO!BI32*'2º ESO'!E$10+PERFIL_2_ESO!BQ32*'2º ESO'!E$11</f>
        <v>0</v>
      </c>
      <c r="N42" s="230">
        <f>PERFIL_2_ESO!F32*'2º ESO'!F$3+PERFIL_2_ESO!N32*'2º ESO'!F$4+PERFIL_2_ESO!V32*'2º ESO'!F$5+PERFIL_2_ESO!AD32*'2º ESO'!F$6+PERFIL_2_ESO!AL32*'2º ESO'!F$7+PERFIL_2_ESO!AT32*'2º ESO'!F$8+PERFIL_2_ESO!BB32*'2º ESO'!F$9+PERFIL_2_ESO!BJ32*'2º ESO'!F$10+PERFIL_2_ESO!BR32*'2º ESO'!F$11</f>
        <v>0</v>
      </c>
      <c r="O42" s="230">
        <f>PERFIL_2_ESO!G32*'2º ESO'!G$3+PERFIL_2_ESO!O32*'2º ESO'!G$4+PERFIL_2_ESO!W32*'2º ESO'!G$5+PERFIL_2_ESO!AE32*'2º ESO'!G$6+PERFIL_2_ESO!AM32*'2º ESO'!G$7+PERFIL_2_ESO!AU32*'2º ESO'!G$8+PERFIL_2_ESO!BC32*'2º ESO'!G$9+PERFIL_2_ESO!BK32*'2º ESO'!G$10+PERFIL_2_ESO!BS32*'2º ESO'!G$11</f>
        <v>0</v>
      </c>
      <c r="P42" s="230">
        <f>PERFIL_2_ESO!H32*'2º ESO'!H$3+PERFIL_2_ESO!P32*'2º ESO'!H$4+PERFIL_2_ESO!X32*'2º ESO'!H$5+PERFIL_2_ESO!AF32*'2º ESO'!H$6+PERFIL_2_ESO!AN32*'2º ESO'!H$7+PERFIL_2_ESO!AV32*'2º ESO'!H$8+PERFIL_2_ESO!BD32*'2º ESO'!H$9+PERFIL_2_ESO!BL32*'2º ESO'!H$10+PERFIL_2_ESO!BT32*'2º ESO'!H$11</f>
        <v>0</v>
      </c>
      <c r="Q42" s="230">
        <f>PERFIL_2_ESO!I32*'2º ESO'!I$3+PERFIL_2_ESO!Q32*'2º ESO'!I$4+PERFIL_2_ESO!Y32*'2º ESO'!I$5+PERFIL_2_ESO!AG32*'2º ESO'!I$6+PERFIL_2_ESO!AO32*'2º ESO'!I$7+PERFIL_2_ESO!AW32*'2º ESO'!I$8+PERFIL_2_ESO!BE32*'2º ESO'!I$9+PERFIL_2_ESO!BM32*'2º ESO'!I$10+PERFIL_2_ESO!BU32*'2º ESO'!I$11</f>
        <v>0</v>
      </c>
      <c r="R42" s="231">
        <f>PERFIL_2_ESO!J32*'2º ESO'!J$3+PERFIL_2_ESO!R32*'2º ESO'!J$4+PERFIL_2_ESO!Z32*'2º ESO'!J$5+PERFIL_2_ESO!AH32*'2º ESO'!J$6+PERFIL_2_ESO!AP32*'2º ESO'!J$7+PERFIL_2_ESO!AX32*'2º ESO'!J$8+PERFIL_2_ESO!BF32*'2º ESO'!J$9+PERFIL_2_ESO!BN32*'2º ESO'!J$10+PERFIL_2_ESO!BV32*'2º ESO'!J$11</f>
        <v>0</v>
      </c>
      <c r="S42" s="233">
        <f>IF(PERFIL_1_ESO!BO32='2º ESO'!$B$13,1,IF(PERFIL_1_ESO!BO32='2º ESO'!$B$14,2,IF(PERFIL_1_ESO!BO32='2º ESO'!$B$15,3,4)))</f>
        <v>1</v>
      </c>
      <c r="T42" s="232">
        <f t="shared" si="10"/>
        <v>0</v>
      </c>
      <c r="U42" s="233">
        <f t="shared" si="11"/>
        <v>0</v>
      </c>
      <c r="V42" s="233">
        <f t="shared" si="12"/>
        <v>0</v>
      </c>
      <c r="W42" s="233">
        <f t="shared" si="13"/>
        <v>0</v>
      </c>
      <c r="X42" s="233">
        <f t="shared" si="14"/>
        <v>0</v>
      </c>
      <c r="Y42" s="233">
        <f t="shared" si="15"/>
        <v>0</v>
      </c>
      <c r="Z42" s="233">
        <f t="shared" si="16"/>
        <v>0</v>
      </c>
      <c r="AA42" s="233">
        <f t="shared" si="17"/>
        <v>0</v>
      </c>
      <c r="AB42" s="229">
        <f>PERFIL_2_ESO!BX32*'2º ESO'!T42</f>
        <v>0</v>
      </c>
      <c r="AC42" s="230">
        <f>PERFIL_2_ESO!BY32*'2º ESO'!U42</f>
        <v>0</v>
      </c>
      <c r="AD42" s="230">
        <f>PERFIL_2_ESO!BZ32*'2º ESO'!V42</f>
        <v>0</v>
      </c>
      <c r="AE42" s="230">
        <f>PERFIL_2_ESO!CA32*'2º ESO'!W42</f>
        <v>0</v>
      </c>
      <c r="AF42" s="230">
        <f>PERFIL_2_ESO!CB32*'2º ESO'!X42</f>
        <v>0</v>
      </c>
      <c r="AG42" s="230">
        <f>PERFIL_2_ESO!CC32*'2º ESO'!Y42</f>
        <v>0</v>
      </c>
      <c r="AH42" s="230">
        <f>PERFIL_2_ESO!CD32*'2º ESO'!Z42</f>
        <v>0</v>
      </c>
      <c r="AI42" s="231">
        <f>PERFIL_2_ESO!CE32*'2º ESO'!AA42</f>
        <v>0</v>
      </c>
      <c r="AJ42" s="230">
        <f t="shared" si="1"/>
        <v>0</v>
      </c>
      <c r="AK42" s="230">
        <f t="shared" si="1"/>
        <v>0</v>
      </c>
      <c r="AL42" s="230">
        <f t="shared" si="1"/>
        <v>0</v>
      </c>
      <c r="AM42" s="230">
        <f t="shared" si="1"/>
        <v>0</v>
      </c>
      <c r="AN42" s="230">
        <f t="shared" si="1"/>
        <v>0</v>
      </c>
      <c r="AO42" s="230">
        <f t="shared" si="1"/>
        <v>0</v>
      </c>
      <c r="AP42" s="230">
        <f t="shared" si="1"/>
        <v>0</v>
      </c>
      <c r="AQ42" s="231">
        <f t="shared" si="1"/>
        <v>0</v>
      </c>
    </row>
    <row r="43" spans="1:43">
      <c r="A43" s="27">
        <v>20</v>
      </c>
      <c r="B43" s="144" t="str">
        <f>PERFIL_1_ESO!B33</f>
        <v>Alumno/a 20</v>
      </c>
      <c r="C43" s="148">
        <f t="shared" si="2"/>
        <v>64</v>
      </c>
      <c r="D43" s="147">
        <f t="shared" si="3"/>
        <v>23</v>
      </c>
      <c r="E43" s="147">
        <f t="shared" si="4"/>
        <v>55</v>
      </c>
      <c r="F43" s="147">
        <f t="shared" si="5"/>
        <v>59</v>
      </c>
      <c r="G43" s="147">
        <f t="shared" si="6"/>
        <v>65</v>
      </c>
      <c r="H43" s="147">
        <f t="shared" si="7"/>
        <v>76</v>
      </c>
      <c r="I43" s="147">
        <f t="shared" si="8"/>
        <v>30</v>
      </c>
      <c r="J43" s="147">
        <f t="shared" si="9"/>
        <v>50</v>
      </c>
      <c r="K43" s="229">
        <f>PERFIL_2_ESO!C33*'2º ESO'!C$3+PERFIL_2_ESO!K33*'2º ESO'!C$4+PERFIL_2_ESO!S33*'2º ESO'!C$5+PERFIL_2_ESO!AA33*'2º ESO'!C$6+PERFIL_2_ESO!AI33*'2º ESO'!C$7+PERFIL_2_ESO!AQ33*'2º ESO'!C$8+PERFIL_2_ESO!AY33*'2º ESO'!C$9+PERFIL_2_ESO!BG33*'2º ESO'!C$10+PERFIL_2_ESO!BO33*'2º ESO'!C$11</f>
        <v>0</v>
      </c>
      <c r="L43" s="230">
        <f>PERFIL_2_ESO!D33*'2º ESO'!D$3+PERFIL_2_ESO!L33*'2º ESO'!D$4+PERFIL_2_ESO!T33*'2º ESO'!D$5+PERFIL_2_ESO!AB33*'2º ESO'!D$6+PERFIL_2_ESO!AJ33*'2º ESO'!D$7+PERFIL_2_ESO!AR33*'2º ESO'!D$8+PERFIL_2_ESO!AZ33*'2º ESO'!D$9+PERFIL_2_ESO!BH33*'2º ESO'!D$10+PERFIL_2_ESO!BP33*'2º ESO'!D$11</f>
        <v>0</v>
      </c>
      <c r="M43" s="230">
        <f>PERFIL_2_ESO!E33*'2º ESO'!E$3+PERFIL_2_ESO!M33*'2º ESO'!E$4+PERFIL_2_ESO!U33*'2º ESO'!E$5+PERFIL_2_ESO!AC33*'2º ESO'!E$6+PERFIL_2_ESO!AK33*'2º ESO'!E$7+PERFIL_2_ESO!AS33*'2º ESO'!E$8+PERFIL_2_ESO!BA33*'2º ESO'!E$9+PERFIL_2_ESO!BI33*'2º ESO'!E$10+PERFIL_2_ESO!BQ33*'2º ESO'!E$11</f>
        <v>0</v>
      </c>
      <c r="N43" s="230">
        <f>PERFIL_2_ESO!F33*'2º ESO'!F$3+PERFIL_2_ESO!N33*'2º ESO'!F$4+PERFIL_2_ESO!V33*'2º ESO'!F$5+PERFIL_2_ESO!AD33*'2º ESO'!F$6+PERFIL_2_ESO!AL33*'2º ESO'!F$7+PERFIL_2_ESO!AT33*'2º ESO'!F$8+PERFIL_2_ESO!BB33*'2º ESO'!F$9+PERFIL_2_ESO!BJ33*'2º ESO'!F$10+PERFIL_2_ESO!BR33*'2º ESO'!F$11</f>
        <v>0</v>
      </c>
      <c r="O43" s="230">
        <f>PERFIL_2_ESO!G33*'2º ESO'!G$3+PERFIL_2_ESO!O33*'2º ESO'!G$4+PERFIL_2_ESO!W33*'2º ESO'!G$5+PERFIL_2_ESO!AE33*'2º ESO'!G$6+PERFIL_2_ESO!AM33*'2º ESO'!G$7+PERFIL_2_ESO!AU33*'2º ESO'!G$8+PERFIL_2_ESO!BC33*'2º ESO'!G$9+PERFIL_2_ESO!BK33*'2º ESO'!G$10+PERFIL_2_ESO!BS33*'2º ESO'!G$11</f>
        <v>0</v>
      </c>
      <c r="P43" s="230">
        <f>PERFIL_2_ESO!H33*'2º ESO'!H$3+PERFIL_2_ESO!P33*'2º ESO'!H$4+PERFIL_2_ESO!X33*'2º ESO'!H$5+PERFIL_2_ESO!AF33*'2º ESO'!H$6+PERFIL_2_ESO!AN33*'2º ESO'!H$7+PERFIL_2_ESO!AV33*'2º ESO'!H$8+PERFIL_2_ESO!BD33*'2º ESO'!H$9+PERFIL_2_ESO!BL33*'2º ESO'!H$10+PERFIL_2_ESO!BT33*'2º ESO'!H$11</f>
        <v>0</v>
      </c>
      <c r="Q43" s="230">
        <f>PERFIL_2_ESO!I33*'2º ESO'!I$3+PERFIL_2_ESO!Q33*'2º ESO'!I$4+PERFIL_2_ESO!Y33*'2º ESO'!I$5+PERFIL_2_ESO!AG33*'2º ESO'!I$6+PERFIL_2_ESO!AO33*'2º ESO'!I$7+PERFIL_2_ESO!AW33*'2º ESO'!I$8+PERFIL_2_ESO!BE33*'2º ESO'!I$9+PERFIL_2_ESO!BM33*'2º ESO'!I$10+PERFIL_2_ESO!BU33*'2º ESO'!I$11</f>
        <v>0</v>
      </c>
      <c r="R43" s="231">
        <f>PERFIL_2_ESO!J33*'2º ESO'!J$3+PERFIL_2_ESO!R33*'2º ESO'!J$4+PERFIL_2_ESO!Z33*'2º ESO'!J$5+PERFIL_2_ESO!AH33*'2º ESO'!J$6+PERFIL_2_ESO!AP33*'2º ESO'!J$7+PERFIL_2_ESO!AX33*'2º ESO'!J$8+PERFIL_2_ESO!BF33*'2º ESO'!J$9+PERFIL_2_ESO!BN33*'2º ESO'!J$10+PERFIL_2_ESO!BV33*'2º ESO'!J$11</f>
        <v>0</v>
      </c>
      <c r="S43" s="233">
        <f>IF(PERFIL_1_ESO!BO33='2º ESO'!$B$13,1,IF(PERFIL_1_ESO!BO33='2º ESO'!$B$14,2,IF(PERFIL_1_ESO!BO33='2º ESO'!$B$15,3,4)))</f>
        <v>1</v>
      </c>
      <c r="T43" s="232">
        <f t="shared" si="10"/>
        <v>0</v>
      </c>
      <c r="U43" s="233">
        <f t="shared" si="11"/>
        <v>0</v>
      </c>
      <c r="V43" s="233">
        <f t="shared" si="12"/>
        <v>0</v>
      </c>
      <c r="W43" s="233">
        <f t="shared" si="13"/>
        <v>0</v>
      </c>
      <c r="X43" s="233">
        <f t="shared" si="14"/>
        <v>0</v>
      </c>
      <c r="Y43" s="233">
        <f t="shared" si="15"/>
        <v>0</v>
      </c>
      <c r="Z43" s="233">
        <f t="shared" si="16"/>
        <v>0</v>
      </c>
      <c r="AA43" s="233">
        <f t="shared" si="17"/>
        <v>0</v>
      </c>
      <c r="AB43" s="229">
        <f>PERFIL_2_ESO!BX33*'2º ESO'!T43</f>
        <v>0</v>
      </c>
      <c r="AC43" s="230">
        <f>PERFIL_2_ESO!BY33*'2º ESO'!U43</f>
        <v>0</v>
      </c>
      <c r="AD43" s="230">
        <f>PERFIL_2_ESO!BZ33*'2º ESO'!V43</f>
        <v>0</v>
      </c>
      <c r="AE43" s="230">
        <f>PERFIL_2_ESO!CA33*'2º ESO'!W43</f>
        <v>0</v>
      </c>
      <c r="AF43" s="230">
        <f>PERFIL_2_ESO!CB33*'2º ESO'!X43</f>
        <v>0</v>
      </c>
      <c r="AG43" s="230">
        <f>PERFIL_2_ESO!CC33*'2º ESO'!Y43</f>
        <v>0</v>
      </c>
      <c r="AH43" s="230">
        <f>PERFIL_2_ESO!CD33*'2º ESO'!Z43</f>
        <v>0</v>
      </c>
      <c r="AI43" s="231">
        <f>PERFIL_2_ESO!CE33*'2º ESO'!AA43</f>
        <v>0</v>
      </c>
      <c r="AJ43" s="230">
        <f t="shared" si="1"/>
        <v>0</v>
      </c>
      <c r="AK43" s="230">
        <f t="shared" si="1"/>
        <v>0</v>
      </c>
      <c r="AL43" s="230">
        <f t="shared" si="1"/>
        <v>0</v>
      </c>
      <c r="AM43" s="230">
        <f t="shared" si="1"/>
        <v>0</v>
      </c>
      <c r="AN43" s="230">
        <f t="shared" si="1"/>
        <v>0</v>
      </c>
      <c r="AO43" s="230">
        <f t="shared" si="1"/>
        <v>0</v>
      </c>
      <c r="AP43" s="230">
        <f t="shared" si="1"/>
        <v>0</v>
      </c>
      <c r="AQ43" s="231">
        <f t="shared" si="1"/>
        <v>0</v>
      </c>
    </row>
    <row r="44" spans="1:43" ht="17" thickBot="1">
      <c r="A44" s="29">
        <v>21</v>
      </c>
      <c r="B44" s="145" t="str">
        <f>PERFIL_1_ESO!B34</f>
        <v>Alumno/a 21</v>
      </c>
      <c r="C44" s="148">
        <f t="shared" si="2"/>
        <v>64</v>
      </c>
      <c r="D44" s="147">
        <f t="shared" si="3"/>
        <v>23</v>
      </c>
      <c r="E44" s="147">
        <f t="shared" si="4"/>
        <v>55</v>
      </c>
      <c r="F44" s="147">
        <f t="shared" si="5"/>
        <v>59</v>
      </c>
      <c r="G44" s="147">
        <f t="shared" si="6"/>
        <v>65</v>
      </c>
      <c r="H44" s="147">
        <f t="shared" si="7"/>
        <v>76</v>
      </c>
      <c r="I44" s="147">
        <f t="shared" si="8"/>
        <v>30</v>
      </c>
      <c r="J44" s="147">
        <f t="shared" si="9"/>
        <v>50</v>
      </c>
      <c r="K44" s="229">
        <f>PERFIL_2_ESO!C34*'2º ESO'!C$3+PERFIL_2_ESO!K34*'2º ESO'!C$4+PERFIL_2_ESO!S34*'2º ESO'!C$5+PERFIL_2_ESO!AA34*'2º ESO'!C$6+PERFIL_2_ESO!AI34*'2º ESO'!C$7+PERFIL_2_ESO!AQ34*'2º ESO'!C$8+PERFIL_2_ESO!AY34*'2º ESO'!C$9+PERFIL_2_ESO!BG34*'2º ESO'!C$10+PERFIL_2_ESO!BO34*'2º ESO'!C$11</f>
        <v>0</v>
      </c>
      <c r="L44" s="230">
        <f>PERFIL_2_ESO!D34*'2º ESO'!D$3+PERFIL_2_ESO!L34*'2º ESO'!D$4+PERFIL_2_ESO!T34*'2º ESO'!D$5+PERFIL_2_ESO!AB34*'2º ESO'!D$6+PERFIL_2_ESO!AJ34*'2º ESO'!D$7+PERFIL_2_ESO!AR34*'2º ESO'!D$8+PERFIL_2_ESO!AZ34*'2º ESO'!D$9+PERFIL_2_ESO!BH34*'2º ESO'!D$10+PERFIL_2_ESO!BP34*'2º ESO'!D$11</f>
        <v>0</v>
      </c>
      <c r="M44" s="230">
        <f>PERFIL_2_ESO!E34*'2º ESO'!E$3+PERFIL_2_ESO!M34*'2º ESO'!E$4+PERFIL_2_ESO!U34*'2º ESO'!E$5+PERFIL_2_ESO!AC34*'2º ESO'!E$6+PERFIL_2_ESO!AK34*'2º ESO'!E$7+PERFIL_2_ESO!AS34*'2º ESO'!E$8+PERFIL_2_ESO!BA34*'2º ESO'!E$9+PERFIL_2_ESO!BI34*'2º ESO'!E$10+PERFIL_2_ESO!BQ34*'2º ESO'!E$11</f>
        <v>0</v>
      </c>
      <c r="N44" s="230">
        <f>PERFIL_2_ESO!F34*'2º ESO'!F$3+PERFIL_2_ESO!N34*'2º ESO'!F$4+PERFIL_2_ESO!V34*'2º ESO'!F$5+PERFIL_2_ESO!AD34*'2º ESO'!F$6+PERFIL_2_ESO!AL34*'2º ESO'!F$7+PERFIL_2_ESO!AT34*'2º ESO'!F$8+PERFIL_2_ESO!BB34*'2º ESO'!F$9+PERFIL_2_ESO!BJ34*'2º ESO'!F$10+PERFIL_2_ESO!BR34*'2º ESO'!F$11</f>
        <v>0</v>
      </c>
      <c r="O44" s="230">
        <f>PERFIL_2_ESO!G34*'2º ESO'!G$3+PERFIL_2_ESO!O34*'2º ESO'!G$4+PERFIL_2_ESO!W34*'2º ESO'!G$5+PERFIL_2_ESO!AE34*'2º ESO'!G$6+PERFIL_2_ESO!AM34*'2º ESO'!G$7+PERFIL_2_ESO!AU34*'2º ESO'!G$8+PERFIL_2_ESO!BC34*'2º ESO'!G$9+PERFIL_2_ESO!BK34*'2º ESO'!G$10+PERFIL_2_ESO!BS34*'2º ESO'!G$11</f>
        <v>0</v>
      </c>
      <c r="P44" s="230">
        <f>PERFIL_2_ESO!H34*'2º ESO'!H$3+PERFIL_2_ESO!P34*'2º ESO'!H$4+PERFIL_2_ESO!X34*'2º ESO'!H$5+PERFIL_2_ESO!AF34*'2º ESO'!H$6+PERFIL_2_ESO!AN34*'2º ESO'!H$7+PERFIL_2_ESO!AV34*'2º ESO'!H$8+PERFIL_2_ESO!BD34*'2º ESO'!H$9+PERFIL_2_ESO!BL34*'2º ESO'!H$10+PERFIL_2_ESO!BT34*'2º ESO'!H$11</f>
        <v>0</v>
      </c>
      <c r="Q44" s="230">
        <f>PERFIL_2_ESO!I34*'2º ESO'!I$3+PERFIL_2_ESO!Q34*'2º ESO'!I$4+PERFIL_2_ESO!Y34*'2º ESO'!I$5+PERFIL_2_ESO!AG34*'2º ESO'!I$6+PERFIL_2_ESO!AO34*'2º ESO'!I$7+PERFIL_2_ESO!AW34*'2º ESO'!I$8+PERFIL_2_ESO!BE34*'2º ESO'!I$9+PERFIL_2_ESO!BM34*'2º ESO'!I$10+PERFIL_2_ESO!BU34*'2º ESO'!I$11</f>
        <v>0</v>
      </c>
      <c r="R44" s="231">
        <f>PERFIL_2_ESO!J34*'2º ESO'!J$3+PERFIL_2_ESO!R34*'2º ESO'!J$4+PERFIL_2_ESO!Z34*'2º ESO'!J$5+PERFIL_2_ESO!AH34*'2º ESO'!J$6+PERFIL_2_ESO!AP34*'2º ESO'!J$7+PERFIL_2_ESO!AX34*'2º ESO'!J$8+PERFIL_2_ESO!BF34*'2º ESO'!J$9+PERFIL_2_ESO!BN34*'2º ESO'!J$10+PERFIL_2_ESO!BV34*'2º ESO'!J$11</f>
        <v>0</v>
      </c>
      <c r="S44" s="233">
        <f>IF(PERFIL_1_ESO!BO34='2º ESO'!$B$13,1,IF(PERFIL_1_ESO!BO34='2º ESO'!$B$14,2,IF(PERFIL_1_ESO!BO34='2º ESO'!$B$15,3,4)))</f>
        <v>1</v>
      </c>
      <c r="T44" s="232">
        <f t="shared" si="10"/>
        <v>0</v>
      </c>
      <c r="U44" s="233">
        <f t="shared" si="11"/>
        <v>0</v>
      </c>
      <c r="V44" s="233">
        <f t="shared" si="12"/>
        <v>0</v>
      </c>
      <c r="W44" s="233">
        <f t="shared" si="13"/>
        <v>0</v>
      </c>
      <c r="X44" s="233">
        <f t="shared" si="14"/>
        <v>0</v>
      </c>
      <c r="Y44" s="233">
        <f t="shared" si="15"/>
        <v>0</v>
      </c>
      <c r="Z44" s="233">
        <f t="shared" si="16"/>
        <v>0</v>
      </c>
      <c r="AA44" s="233">
        <f t="shared" si="17"/>
        <v>0</v>
      </c>
      <c r="AB44" s="229">
        <f>PERFIL_2_ESO!BX34*'2º ESO'!T44</f>
        <v>0</v>
      </c>
      <c r="AC44" s="230">
        <f>PERFIL_2_ESO!BY34*'2º ESO'!U44</f>
        <v>0</v>
      </c>
      <c r="AD44" s="230">
        <f>PERFIL_2_ESO!BZ34*'2º ESO'!V44</f>
        <v>0</v>
      </c>
      <c r="AE44" s="230">
        <f>PERFIL_2_ESO!CA34*'2º ESO'!W44</f>
        <v>0</v>
      </c>
      <c r="AF44" s="230">
        <f>PERFIL_2_ESO!CB34*'2º ESO'!X44</f>
        <v>0</v>
      </c>
      <c r="AG44" s="230">
        <f>PERFIL_2_ESO!CC34*'2º ESO'!Y44</f>
        <v>0</v>
      </c>
      <c r="AH44" s="230">
        <f>PERFIL_2_ESO!CD34*'2º ESO'!Z44</f>
        <v>0</v>
      </c>
      <c r="AI44" s="231">
        <f>PERFIL_2_ESO!CE34*'2º ESO'!AA44</f>
        <v>0</v>
      </c>
      <c r="AJ44" s="230">
        <f t="shared" si="1"/>
        <v>0</v>
      </c>
      <c r="AK44" s="230">
        <f t="shared" si="1"/>
        <v>0</v>
      </c>
      <c r="AL44" s="230">
        <f t="shared" si="1"/>
        <v>0</v>
      </c>
      <c r="AM44" s="230">
        <f t="shared" si="1"/>
        <v>0</v>
      </c>
      <c r="AN44" s="230">
        <f t="shared" si="1"/>
        <v>0</v>
      </c>
      <c r="AO44" s="230">
        <f t="shared" si="1"/>
        <v>0</v>
      </c>
      <c r="AP44" s="230">
        <f t="shared" si="1"/>
        <v>0</v>
      </c>
      <c r="AQ44" s="231">
        <f t="shared" si="1"/>
        <v>0</v>
      </c>
    </row>
    <row r="45" spans="1:43">
      <c r="A45" s="25">
        <v>22</v>
      </c>
      <c r="B45" s="144" t="str">
        <f>PERFIL_1_ESO!B35</f>
        <v>Alumno/a 22</v>
      </c>
      <c r="C45" s="148">
        <f t="shared" si="2"/>
        <v>64</v>
      </c>
      <c r="D45" s="147">
        <f t="shared" si="3"/>
        <v>23</v>
      </c>
      <c r="E45" s="147">
        <f t="shared" si="4"/>
        <v>55</v>
      </c>
      <c r="F45" s="147">
        <f t="shared" si="5"/>
        <v>59</v>
      </c>
      <c r="G45" s="147">
        <f t="shared" si="6"/>
        <v>65</v>
      </c>
      <c r="H45" s="147">
        <f t="shared" si="7"/>
        <v>76</v>
      </c>
      <c r="I45" s="147">
        <f t="shared" si="8"/>
        <v>30</v>
      </c>
      <c r="J45" s="147">
        <f t="shared" si="9"/>
        <v>50</v>
      </c>
      <c r="K45" s="229">
        <f>PERFIL_2_ESO!C35*'2º ESO'!C$3+PERFIL_2_ESO!K35*'2º ESO'!C$4+PERFIL_2_ESO!S35*'2º ESO'!C$5+PERFIL_2_ESO!AA35*'2º ESO'!C$6+PERFIL_2_ESO!AI35*'2º ESO'!C$7+PERFIL_2_ESO!AQ35*'2º ESO'!C$8+PERFIL_2_ESO!AY35*'2º ESO'!C$9+PERFIL_2_ESO!BG35*'2º ESO'!C$10+PERFIL_2_ESO!BO35*'2º ESO'!C$11</f>
        <v>0</v>
      </c>
      <c r="L45" s="230">
        <f>PERFIL_2_ESO!D35*'2º ESO'!D$3+PERFIL_2_ESO!L35*'2º ESO'!D$4+PERFIL_2_ESO!T35*'2º ESO'!D$5+PERFIL_2_ESO!AB35*'2º ESO'!D$6+PERFIL_2_ESO!AJ35*'2º ESO'!D$7+PERFIL_2_ESO!AR35*'2º ESO'!D$8+PERFIL_2_ESO!AZ35*'2º ESO'!D$9+PERFIL_2_ESO!BH35*'2º ESO'!D$10+PERFIL_2_ESO!BP35*'2º ESO'!D$11</f>
        <v>0</v>
      </c>
      <c r="M45" s="230">
        <f>PERFIL_2_ESO!E35*'2º ESO'!E$3+PERFIL_2_ESO!M35*'2º ESO'!E$4+PERFIL_2_ESO!U35*'2º ESO'!E$5+PERFIL_2_ESO!AC35*'2º ESO'!E$6+PERFIL_2_ESO!AK35*'2º ESO'!E$7+PERFIL_2_ESO!AS35*'2º ESO'!E$8+PERFIL_2_ESO!BA35*'2º ESO'!E$9+PERFIL_2_ESO!BI35*'2º ESO'!E$10+PERFIL_2_ESO!BQ35*'2º ESO'!E$11</f>
        <v>0</v>
      </c>
      <c r="N45" s="230">
        <f>PERFIL_2_ESO!F35*'2º ESO'!F$3+PERFIL_2_ESO!N35*'2º ESO'!F$4+PERFIL_2_ESO!V35*'2º ESO'!F$5+PERFIL_2_ESO!AD35*'2º ESO'!F$6+PERFIL_2_ESO!AL35*'2º ESO'!F$7+PERFIL_2_ESO!AT35*'2º ESO'!F$8+PERFIL_2_ESO!BB35*'2º ESO'!F$9+PERFIL_2_ESO!BJ35*'2º ESO'!F$10+PERFIL_2_ESO!BR35*'2º ESO'!F$11</f>
        <v>0</v>
      </c>
      <c r="O45" s="230">
        <f>PERFIL_2_ESO!G35*'2º ESO'!G$3+PERFIL_2_ESO!O35*'2º ESO'!G$4+PERFIL_2_ESO!W35*'2º ESO'!G$5+PERFIL_2_ESO!AE35*'2º ESO'!G$6+PERFIL_2_ESO!AM35*'2º ESO'!G$7+PERFIL_2_ESO!AU35*'2º ESO'!G$8+PERFIL_2_ESO!BC35*'2º ESO'!G$9+PERFIL_2_ESO!BK35*'2º ESO'!G$10+PERFIL_2_ESO!BS35*'2º ESO'!G$11</f>
        <v>0</v>
      </c>
      <c r="P45" s="230">
        <f>PERFIL_2_ESO!H35*'2º ESO'!H$3+PERFIL_2_ESO!P35*'2º ESO'!H$4+PERFIL_2_ESO!X35*'2º ESO'!H$5+PERFIL_2_ESO!AF35*'2º ESO'!H$6+PERFIL_2_ESO!AN35*'2º ESO'!H$7+PERFIL_2_ESO!AV35*'2º ESO'!H$8+PERFIL_2_ESO!BD35*'2º ESO'!H$9+PERFIL_2_ESO!BL35*'2º ESO'!H$10+PERFIL_2_ESO!BT35*'2º ESO'!H$11</f>
        <v>0</v>
      </c>
      <c r="Q45" s="230">
        <f>PERFIL_2_ESO!I35*'2º ESO'!I$3+PERFIL_2_ESO!Q35*'2º ESO'!I$4+PERFIL_2_ESO!Y35*'2º ESO'!I$5+PERFIL_2_ESO!AG35*'2º ESO'!I$6+PERFIL_2_ESO!AO35*'2º ESO'!I$7+PERFIL_2_ESO!AW35*'2º ESO'!I$8+PERFIL_2_ESO!BE35*'2º ESO'!I$9+PERFIL_2_ESO!BM35*'2º ESO'!I$10+PERFIL_2_ESO!BU35*'2º ESO'!I$11</f>
        <v>0</v>
      </c>
      <c r="R45" s="231">
        <f>PERFIL_2_ESO!J35*'2º ESO'!J$3+PERFIL_2_ESO!R35*'2º ESO'!J$4+PERFIL_2_ESO!Z35*'2º ESO'!J$5+PERFIL_2_ESO!AH35*'2º ESO'!J$6+PERFIL_2_ESO!AP35*'2º ESO'!J$7+PERFIL_2_ESO!AX35*'2º ESO'!J$8+PERFIL_2_ESO!BF35*'2º ESO'!J$9+PERFIL_2_ESO!BN35*'2º ESO'!J$10+PERFIL_2_ESO!BV35*'2º ESO'!J$11</f>
        <v>0</v>
      </c>
      <c r="S45" s="233">
        <f>IF(PERFIL_1_ESO!BO35='2º ESO'!$B$13,1,IF(PERFIL_1_ESO!BO35='2º ESO'!$B$14,2,IF(PERFIL_1_ESO!BO35='2º ESO'!$B$15,3,4)))</f>
        <v>1</v>
      </c>
      <c r="T45" s="232">
        <f t="shared" si="10"/>
        <v>0</v>
      </c>
      <c r="U45" s="233">
        <f t="shared" si="11"/>
        <v>0</v>
      </c>
      <c r="V45" s="233">
        <f t="shared" si="12"/>
        <v>0</v>
      </c>
      <c r="W45" s="233">
        <f t="shared" si="13"/>
        <v>0</v>
      </c>
      <c r="X45" s="233">
        <f t="shared" si="14"/>
        <v>0</v>
      </c>
      <c r="Y45" s="233">
        <f t="shared" si="15"/>
        <v>0</v>
      </c>
      <c r="Z45" s="233">
        <f t="shared" si="16"/>
        <v>0</v>
      </c>
      <c r="AA45" s="233">
        <f t="shared" si="17"/>
        <v>0</v>
      </c>
      <c r="AB45" s="229">
        <f>PERFIL_2_ESO!BX35*'2º ESO'!T45</f>
        <v>0</v>
      </c>
      <c r="AC45" s="230">
        <f>PERFIL_2_ESO!BY35*'2º ESO'!U45</f>
        <v>0</v>
      </c>
      <c r="AD45" s="230">
        <f>PERFIL_2_ESO!BZ35*'2º ESO'!V45</f>
        <v>0</v>
      </c>
      <c r="AE45" s="230">
        <f>PERFIL_2_ESO!CA35*'2º ESO'!W45</f>
        <v>0</v>
      </c>
      <c r="AF45" s="230">
        <f>PERFIL_2_ESO!CB35*'2º ESO'!X45</f>
        <v>0</v>
      </c>
      <c r="AG45" s="230">
        <f>PERFIL_2_ESO!CC35*'2º ESO'!Y45</f>
        <v>0</v>
      </c>
      <c r="AH45" s="230">
        <f>PERFIL_2_ESO!CD35*'2º ESO'!Z45</f>
        <v>0</v>
      </c>
      <c r="AI45" s="231">
        <f>PERFIL_2_ESO!CE35*'2º ESO'!AA45</f>
        <v>0</v>
      </c>
      <c r="AJ45" s="230">
        <f t="shared" si="1"/>
        <v>0</v>
      </c>
      <c r="AK45" s="230">
        <f t="shared" si="1"/>
        <v>0</v>
      </c>
      <c r="AL45" s="230">
        <f t="shared" si="1"/>
        <v>0</v>
      </c>
      <c r="AM45" s="230">
        <f t="shared" si="1"/>
        <v>0</v>
      </c>
      <c r="AN45" s="230">
        <f t="shared" si="1"/>
        <v>0</v>
      </c>
      <c r="AO45" s="230">
        <f t="shared" si="1"/>
        <v>0</v>
      </c>
      <c r="AP45" s="230">
        <f t="shared" si="1"/>
        <v>0</v>
      </c>
      <c r="AQ45" s="231">
        <f t="shared" si="1"/>
        <v>0</v>
      </c>
    </row>
    <row r="46" spans="1:43">
      <c r="A46" s="27">
        <v>23</v>
      </c>
      <c r="B46" s="145" t="str">
        <f>PERFIL_1_ESO!B36</f>
        <v>Alumno/a 23</v>
      </c>
      <c r="C46" s="148">
        <f t="shared" si="2"/>
        <v>64</v>
      </c>
      <c r="D46" s="147">
        <f t="shared" si="3"/>
        <v>23</v>
      </c>
      <c r="E46" s="147">
        <f t="shared" si="4"/>
        <v>55</v>
      </c>
      <c r="F46" s="147">
        <f t="shared" si="5"/>
        <v>59</v>
      </c>
      <c r="G46" s="147">
        <f t="shared" si="6"/>
        <v>65</v>
      </c>
      <c r="H46" s="147">
        <f t="shared" si="7"/>
        <v>76</v>
      </c>
      <c r="I46" s="147">
        <f t="shared" si="8"/>
        <v>30</v>
      </c>
      <c r="J46" s="147">
        <f t="shared" si="9"/>
        <v>50</v>
      </c>
      <c r="K46" s="229">
        <f>PERFIL_2_ESO!C36*'2º ESO'!C$3+PERFIL_2_ESO!K36*'2º ESO'!C$4+PERFIL_2_ESO!S36*'2º ESO'!C$5+PERFIL_2_ESO!AA36*'2º ESO'!C$6+PERFIL_2_ESO!AI36*'2º ESO'!C$7+PERFIL_2_ESO!AQ36*'2º ESO'!C$8+PERFIL_2_ESO!AY36*'2º ESO'!C$9+PERFIL_2_ESO!BG36*'2º ESO'!C$10+PERFIL_2_ESO!BO36*'2º ESO'!C$11</f>
        <v>0</v>
      </c>
      <c r="L46" s="230">
        <f>PERFIL_2_ESO!D36*'2º ESO'!D$3+PERFIL_2_ESO!L36*'2º ESO'!D$4+PERFIL_2_ESO!T36*'2º ESO'!D$5+PERFIL_2_ESO!AB36*'2º ESO'!D$6+PERFIL_2_ESO!AJ36*'2º ESO'!D$7+PERFIL_2_ESO!AR36*'2º ESO'!D$8+PERFIL_2_ESO!AZ36*'2º ESO'!D$9+PERFIL_2_ESO!BH36*'2º ESO'!D$10+PERFIL_2_ESO!BP36*'2º ESO'!D$11</f>
        <v>0</v>
      </c>
      <c r="M46" s="230">
        <f>PERFIL_2_ESO!E36*'2º ESO'!E$3+PERFIL_2_ESO!M36*'2º ESO'!E$4+PERFIL_2_ESO!U36*'2º ESO'!E$5+PERFIL_2_ESO!AC36*'2º ESO'!E$6+PERFIL_2_ESO!AK36*'2º ESO'!E$7+PERFIL_2_ESO!AS36*'2º ESO'!E$8+PERFIL_2_ESO!BA36*'2º ESO'!E$9+PERFIL_2_ESO!BI36*'2º ESO'!E$10+PERFIL_2_ESO!BQ36*'2º ESO'!E$11</f>
        <v>0</v>
      </c>
      <c r="N46" s="230">
        <f>PERFIL_2_ESO!F36*'2º ESO'!F$3+PERFIL_2_ESO!N36*'2º ESO'!F$4+PERFIL_2_ESO!V36*'2º ESO'!F$5+PERFIL_2_ESO!AD36*'2º ESO'!F$6+PERFIL_2_ESO!AL36*'2º ESO'!F$7+PERFIL_2_ESO!AT36*'2º ESO'!F$8+PERFIL_2_ESO!BB36*'2º ESO'!F$9+PERFIL_2_ESO!BJ36*'2º ESO'!F$10+PERFIL_2_ESO!BR36*'2º ESO'!F$11</f>
        <v>0</v>
      </c>
      <c r="O46" s="230">
        <f>PERFIL_2_ESO!G36*'2º ESO'!G$3+PERFIL_2_ESO!O36*'2º ESO'!G$4+PERFIL_2_ESO!W36*'2º ESO'!G$5+PERFIL_2_ESO!AE36*'2º ESO'!G$6+PERFIL_2_ESO!AM36*'2º ESO'!G$7+PERFIL_2_ESO!AU36*'2º ESO'!G$8+PERFIL_2_ESO!BC36*'2º ESO'!G$9+PERFIL_2_ESO!BK36*'2º ESO'!G$10+PERFIL_2_ESO!BS36*'2º ESO'!G$11</f>
        <v>0</v>
      </c>
      <c r="P46" s="230">
        <f>PERFIL_2_ESO!H36*'2º ESO'!H$3+PERFIL_2_ESO!P36*'2º ESO'!H$4+PERFIL_2_ESO!X36*'2º ESO'!H$5+PERFIL_2_ESO!AF36*'2º ESO'!H$6+PERFIL_2_ESO!AN36*'2º ESO'!H$7+PERFIL_2_ESO!AV36*'2º ESO'!H$8+PERFIL_2_ESO!BD36*'2º ESO'!H$9+PERFIL_2_ESO!BL36*'2º ESO'!H$10+PERFIL_2_ESO!BT36*'2º ESO'!H$11</f>
        <v>0</v>
      </c>
      <c r="Q46" s="230">
        <f>PERFIL_2_ESO!I36*'2º ESO'!I$3+PERFIL_2_ESO!Q36*'2º ESO'!I$4+PERFIL_2_ESO!Y36*'2º ESO'!I$5+PERFIL_2_ESO!AG36*'2º ESO'!I$6+PERFIL_2_ESO!AO36*'2º ESO'!I$7+PERFIL_2_ESO!AW36*'2º ESO'!I$8+PERFIL_2_ESO!BE36*'2º ESO'!I$9+PERFIL_2_ESO!BM36*'2º ESO'!I$10+PERFIL_2_ESO!BU36*'2º ESO'!I$11</f>
        <v>0</v>
      </c>
      <c r="R46" s="231">
        <f>PERFIL_2_ESO!J36*'2º ESO'!J$3+PERFIL_2_ESO!R36*'2º ESO'!J$4+PERFIL_2_ESO!Z36*'2º ESO'!J$5+PERFIL_2_ESO!AH36*'2º ESO'!J$6+PERFIL_2_ESO!AP36*'2º ESO'!J$7+PERFIL_2_ESO!AX36*'2º ESO'!J$8+PERFIL_2_ESO!BF36*'2º ESO'!J$9+PERFIL_2_ESO!BN36*'2º ESO'!J$10+PERFIL_2_ESO!BV36*'2º ESO'!J$11</f>
        <v>0</v>
      </c>
      <c r="S46" s="233">
        <f>IF(PERFIL_1_ESO!BO36='2º ESO'!$B$13,1,IF(PERFIL_1_ESO!BO36='2º ESO'!$B$14,2,IF(PERFIL_1_ESO!BO36='2º ESO'!$B$15,3,4)))</f>
        <v>1</v>
      </c>
      <c r="T46" s="232">
        <f t="shared" si="10"/>
        <v>0</v>
      </c>
      <c r="U46" s="233">
        <f t="shared" si="11"/>
        <v>0</v>
      </c>
      <c r="V46" s="233">
        <f t="shared" si="12"/>
        <v>0</v>
      </c>
      <c r="W46" s="233">
        <f t="shared" si="13"/>
        <v>0</v>
      </c>
      <c r="X46" s="233">
        <f t="shared" si="14"/>
        <v>0</v>
      </c>
      <c r="Y46" s="233">
        <f t="shared" si="15"/>
        <v>0</v>
      </c>
      <c r="Z46" s="233">
        <f t="shared" si="16"/>
        <v>0</v>
      </c>
      <c r="AA46" s="233">
        <f t="shared" si="17"/>
        <v>0</v>
      </c>
      <c r="AB46" s="229">
        <f>PERFIL_2_ESO!BX36*'2º ESO'!T46</f>
        <v>0</v>
      </c>
      <c r="AC46" s="230">
        <f>PERFIL_2_ESO!BY36*'2º ESO'!U46</f>
        <v>0</v>
      </c>
      <c r="AD46" s="230">
        <f>PERFIL_2_ESO!BZ36*'2º ESO'!V46</f>
        <v>0</v>
      </c>
      <c r="AE46" s="230">
        <f>PERFIL_2_ESO!CA36*'2º ESO'!W46</f>
        <v>0</v>
      </c>
      <c r="AF46" s="230">
        <f>PERFIL_2_ESO!CB36*'2º ESO'!X46</f>
        <v>0</v>
      </c>
      <c r="AG46" s="230">
        <f>PERFIL_2_ESO!CC36*'2º ESO'!Y46</f>
        <v>0</v>
      </c>
      <c r="AH46" s="230">
        <f>PERFIL_2_ESO!CD36*'2º ESO'!Z46</f>
        <v>0</v>
      </c>
      <c r="AI46" s="231">
        <f>PERFIL_2_ESO!CE36*'2º ESO'!AA46</f>
        <v>0</v>
      </c>
      <c r="AJ46" s="230">
        <f t="shared" si="1"/>
        <v>0</v>
      </c>
      <c r="AK46" s="230">
        <f t="shared" si="1"/>
        <v>0</v>
      </c>
      <c r="AL46" s="230">
        <f t="shared" si="1"/>
        <v>0</v>
      </c>
      <c r="AM46" s="230">
        <f t="shared" si="1"/>
        <v>0</v>
      </c>
      <c r="AN46" s="230">
        <f t="shared" si="1"/>
        <v>0</v>
      </c>
      <c r="AO46" s="230">
        <f t="shared" si="1"/>
        <v>0</v>
      </c>
      <c r="AP46" s="230">
        <f t="shared" si="1"/>
        <v>0</v>
      </c>
      <c r="AQ46" s="231">
        <f t="shared" si="1"/>
        <v>0</v>
      </c>
    </row>
    <row r="47" spans="1:43" ht="17" thickBot="1">
      <c r="A47" s="29">
        <v>24</v>
      </c>
      <c r="B47" s="144" t="str">
        <f>PERFIL_1_ESO!B37</f>
        <v>Alumno/a 24</v>
      </c>
      <c r="C47" s="148">
        <f t="shared" si="2"/>
        <v>64</v>
      </c>
      <c r="D47" s="147">
        <f t="shared" si="3"/>
        <v>23</v>
      </c>
      <c r="E47" s="147">
        <f t="shared" si="4"/>
        <v>55</v>
      </c>
      <c r="F47" s="147">
        <f t="shared" si="5"/>
        <v>59</v>
      </c>
      <c r="G47" s="147">
        <f t="shared" si="6"/>
        <v>65</v>
      </c>
      <c r="H47" s="147">
        <f t="shared" si="7"/>
        <v>76</v>
      </c>
      <c r="I47" s="147">
        <f t="shared" si="8"/>
        <v>30</v>
      </c>
      <c r="J47" s="147">
        <f t="shared" si="9"/>
        <v>50</v>
      </c>
      <c r="K47" s="229">
        <f>PERFIL_2_ESO!C37*'2º ESO'!C$3+PERFIL_2_ESO!K37*'2º ESO'!C$4+PERFIL_2_ESO!S37*'2º ESO'!C$5+PERFIL_2_ESO!AA37*'2º ESO'!C$6+PERFIL_2_ESO!AI37*'2º ESO'!C$7+PERFIL_2_ESO!AQ37*'2º ESO'!C$8+PERFIL_2_ESO!AY37*'2º ESO'!C$9+PERFIL_2_ESO!BG37*'2º ESO'!C$10+PERFIL_2_ESO!BO37*'2º ESO'!C$11</f>
        <v>0</v>
      </c>
      <c r="L47" s="230">
        <f>PERFIL_2_ESO!D37*'2º ESO'!D$3+PERFIL_2_ESO!L37*'2º ESO'!D$4+PERFIL_2_ESO!T37*'2º ESO'!D$5+PERFIL_2_ESO!AB37*'2º ESO'!D$6+PERFIL_2_ESO!AJ37*'2º ESO'!D$7+PERFIL_2_ESO!AR37*'2º ESO'!D$8+PERFIL_2_ESO!AZ37*'2º ESO'!D$9+PERFIL_2_ESO!BH37*'2º ESO'!D$10+PERFIL_2_ESO!BP37*'2º ESO'!D$11</f>
        <v>0</v>
      </c>
      <c r="M47" s="230">
        <f>PERFIL_2_ESO!E37*'2º ESO'!E$3+PERFIL_2_ESO!M37*'2º ESO'!E$4+PERFIL_2_ESO!U37*'2º ESO'!E$5+PERFIL_2_ESO!AC37*'2º ESO'!E$6+PERFIL_2_ESO!AK37*'2º ESO'!E$7+PERFIL_2_ESO!AS37*'2º ESO'!E$8+PERFIL_2_ESO!BA37*'2º ESO'!E$9+PERFIL_2_ESO!BI37*'2º ESO'!E$10+PERFIL_2_ESO!BQ37*'2º ESO'!E$11</f>
        <v>0</v>
      </c>
      <c r="N47" s="230">
        <f>PERFIL_2_ESO!F37*'2º ESO'!F$3+PERFIL_2_ESO!N37*'2º ESO'!F$4+PERFIL_2_ESO!V37*'2º ESO'!F$5+PERFIL_2_ESO!AD37*'2º ESO'!F$6+PERFIL_2_ESO!AL37*'2º ESO'!F$7+PERFIL_2_ESO!AT37*'2º ESO'!F$8+PERFIL_2_ESO!BB37*'2º ESO'!F$9+PERFIL_2_ESO!BJ37*'2º ESO'!F$10+PERFIL_2_ESO!BR37*'2º ESO'!F$11</f>
        <v>0</v>
      </c>
      <c r="O47" s="230">
        <f>PERFIL_2_ESO!G37*'2º ESO'!G$3+PERFIL_2_ESO!O37*'2º ESO'!G$4+PERFIL_2_ESO!W37*'2º ESO'!G$5+PERFIL_2_ESO!AE37*'2º ESO'!G$6+PERFIL_2_ESO!AM37*'2º ESO'!G$7+PERFIL_2_ESO!AU37*'2º ESO'!G$8+PERFIL_2_ESO!BC37*'2º ESO'!G$9+PERFIL_2_ESO!BK37*'2º ESO'!G$10+PERFIL_2_ESO!BS37*'2º ESO'!G$11</f>
        <v>0</v>
      </c>
      <c r="P47" s="230">
        <f>PERFIL_2_ESO!H37*'2º ESO'!H$3+PERFIL_2_ESO!P37*'2º ESO'!H$4+PERFIL_2_ESO!X37*'2º ESO'!H$5+PERFIL_2_ESO!AF37*'2º ESO'!H$6+PERFIL_2_ESO!AN37*'2º ESO'!H$7+PERFIL_2_ESO!AV37*'2º ESO'!H$8+PERFIL_2_ESO!BD37*'2º ESO'!H$9+PERFIL_2_ESO!BL37*'2º ESO'!H$10+PERFIL_2_ESO!BT37*'2º ESO'!H$11</f>
        <v>0</v>
      </c>
      <c r="Q47" s="230">
        <f>PERFIL_2_ESO!I37*'2º ESO'!I$3+PERFIL_2_ESO!Q37*'2º ESO'!I$4+PERFIL_2_ESO!Y37*'2º ESO'!I$5+PERFIL_2_ESO!AG37*'2º ESO'!I$6+PERFIL_2_ESO!AO37*'2º ESO'!I$7+PERFIL_2_ESO!AW37*'2º ESO'!I$8+PERFIL_2_ESO!BE37*'2º ESO'!I$9+PERFIL_2_ESO!BM37*'2º ESO'!I$10+PERFIL_2_ESO!BU37*'2º ESO'!I$11</f>
        <v>0</v>
      </c>
      <c r="R47" s="231">
        <f>PERFIL_2_ESO!J37*'2º ESO'!J$3+PERFIL_2_ESO!R37*'2º ESO'!J$4+PERFIL_2_ESO!Z37*'2º ESO'!J$5+PERFIL_2_ESO!AH37*'2º ESO'!J$6+PERFIL_2_ESO!AP37*'2º ESO'!J$7+PERFIL_2_ESO!AX37*'2º ESO'!J$8+PERFIL_2_ESO!BF37*'2º ESO'!J$9+PERFIL_2_ESO!BN37*'2º ESO'!J$10+PERFIL_2_ESO!BV37*'2º ESO'!J$11</f>
        <v>0</v>
      </c>
      <c r="S47" s="233">
        <f>IF(PERFIL_1_ESO!BO37='2º ESO'!$B$13,1,IF(PERFIL_1_ESO!BO37='2º ESO'!$B$14,2,IF(PERFIL_1_ESO!BO37='2º ESO'!$B$15,3,4)))</f>
        <v>1</v>
      </c>
      <c r="T47" s="232">
        <f t="shared" si="10"/>
        <v>0</v>
      </c>
      <c r="U47" s="233">
        <f t="shared" si="11"/>
        <v>0</v>
      </c>
      <c r="V47" s="233">
        <f t="shared" si="12"/>
        <v>0</v>
      </c>
      <c r="W47" s="233">
        <f t="shared" si="13"/>
        <v>0</v>
      </c>
      <c r="X47" s="233">
        <f t="shared" si="14"/>
        <v>0</v>
      </c>
      <c r="Y47" s="233">
        <f t="shared" si="15"/>
        <v>0</v>
      </c>
      <c r="Z47" s="233">
        <f t="shared" si="16"/>
        <v>0</v>
      </c>
      <c r="AA47" s="233">
        <f t="shared" si="17"/>
        <v>0</v>
      </c>
      <c r="AB47" s="229">
        <f>PERFIL_2_ESO!BX37*'2º ESO'!T47</f>
        <v>0</v>
      </c>
      <c r="AC47" s="230">
        <f>PERFIL_2_ESO!BY37*'2º ESO'!U47</f>
        <v>0</v>
      </c>
      <c r="AD47" s="230">
        <f>PERFIL_2_ESO!BZ37*'2º ESO'!V47</f>
        <v>0</v>
      </c>
      <c r="AE47" s="230">
        <f>PERFIL_2_ESO!CA37*'2º ESO'!W47</f>
        <v>0</v>
      </c>
      <c r="AF47" s="230">
        <f>PERFIL_2_ESO!CB37*'2º ESO'!X47</f>
        <v>0</v>
      </c>
      <c r="AG47" s="230">
        <f>PERFIL_2_ESO!CC37*'2º ESO'!Y47</f>
        <v>0</v>
      </c>
      <c r="AH47" s="230">
        <f>PERFIL_2_ESO!CD37*'2º ESO'!Z47</f>
        <v>0</v>
      </c>
      <c r="AI47" s="231">
        <f>PERFIL_2_ESO!CE37*'2º ESO'!AA47</f>
        <v>0</v>
      </c>
      <c r="AJ47" s="230">
        <f t="shared" si="1"/>
        <v>0</v>
      </c>
      <c r="AK47" s="230">
        <f t="shared" si="1"/>
        <v>0</v>
      </c>
      <c r="AL47" s="230">
        <f t="shared" si="1"/>
        <v>0</v>
      </c>
      <c r="AM47" s="230">
        <f t="shared" si="1"/>
        <v>0</v>
      </c>
      <c r="AN47" s="230">
        <f t="shared" si="1"/>
        <v>0</v>
      </c>
      <c r="AO47" s="230">
        <f t="shared" si="1"/>
        <v>0</v>
      </c>
      <c r="AP47" s="230">
        <f t="shared" si="1"/>
        <v>0</v>
      </c>
      <c r="AQ47" s="231">
        <f t="shared" si="1"/>
        <v>0</v>
      </c>
    </row>
    <row r="48" spans="1:43">
      <c r="A48" s="25">
        <v>25</v>
      </c>
      <c r="B48" s="145" t="str">
        <f>PERFIL_1_ESO!B38</f>
        <v>Alumno/a 25</v>
      </c>
      <c r="C48" s="148">
        <f t="shared" si="2"/>
        <v>64</v>
      </c>
      <c r="D48" s="147">
        <f t="shared" si="3"/>
        <v>23</v>
      </c>
      <c r="E48" s="147">
        <f t="shared" si="4"/>
        <v>55</v>
      </c>
      <c r="F48" s="147">
        <f t="shared" si="5"/>
        <v>59</v>
      </c>
      <c r="G48" s="147">
        <f t="shared" si="6"/>
        <v>65</v>
      </c>
      <c r="H48" s="147">
        <f t="shared" si="7"/>
        <v>76</v>
      </c>
      <c r="I48" s="147">
        <f t="shared" si="8"/>
        <v>30</v>
      </c>
      <c r="J48" s="147">
        <f t="shared" si="9"/>
        <v>50</v>
      </c>
      <c r="K48" s="229">
        <f>PERFIL_2_ESO!C38*'2º ESO'!C$3+PERFIL_2_ESO!K38*'2º ESO'!C$4+PERFIL_2_ESO!S38*'2º ESO'!C$5+PERFIL_2_ESO!AA38*'2º ESO'!C$6+PERFIL_2_ESO!AI38*'2º ESO'!C$7+PERFIL_2_ESO!AQ38*'2º ESO'!C$8+PERFIL_2_ESO!AY38*'2º ESO'!C$9+PERFIL_2_ESO!BG38*'2º ESO'!C$10+PERFIL_2_ESO!BO38*'2º ESO'!C$11</f>
        <v>0</v>
      </c>
      <c r="L48" s="230">
        <f>PERFIL_2_ESO!D38*'2º ESO'!D$3+PERFIL_2_ESO!L38*'2º ESO'!D$4+PERFIL_2_ESO!T38*'2º ESO'!D$5+PERFIL_2_ESO!AB38*'2º ESO'!D$6+PERFIL_2_ESO!AJ38*'2º ESO'!D$7+PERFIL_2_ESO!AR38*'2º ESO'!D$8+PERFIL_2_ESO!AZ38*'2º ESO'!D$9+PERFIL_2_ESO!BH38*'2º ESO'!D$10+PERFIL_2_ESO!BP38*'2º ESO'!D$11</f>
        <v>0</v>
      </c>
      <c r="M48" s="230">
        <f>PERFIL_2_ESO!E38*'2º ESO'!E$3+PERFIL_2_ESO!M38*'2º ESO'!E$4+PERFIL_2_ESO!U38*'2º ESO'!E$5+PERFIL_2_ESO!AC38*'2º ESO'!E$6+PERFIL_2_ESO!AK38*'2º ESO'!E$7+PERFIL_2_ESO!AS38*'2º ESO'!E$8+PERFIL_2_ESO!BA38*'2º ESO'!E$9+PERFIL_2_ESO!BI38*'2º ESO'!E$10+PERFIL_2_ESO!BQ38*'2º ESO'!E$11</f>
        <v>0</v>
      </c>
      <c r="N48" s="230">
        <f>PERFIL_2_ESO!F38*'2º ESO'!F$3+PERFIL_2_ESO!N38*'2º ESO'!F$4+PERFIL_2_ESO!V38*'2º ESO'!F$5+PERFIL_2_ESO!AD38*'2º ESO'!F$6+PERFIL_2_ESO!AL38*'2º ESO'!F$7+PERFIL_2_ESO!AT38*'2º ESO'!F$8+PERFIL_2_ESO!BB38*'2º ESO'!F$9+PERFIL_2_ESO!BJ38*'2º ESO'!F$10+PERFIL_2_ESO!BR38*'2º ESO'!F$11</f>
        <v>0</v>
      </c>
      <c r="O48" s="230">
        <f>PERFIL_2_ESO!G38*'2º ESO'!G$3+PERFIL_2_ESO!O38*'2º ESO'!G$4+PERFIL_2_ESO!W38*'2º ESO'!G$5+PERFIL_2_ESO!AE38*'2º ESO'!G$6+PERFIL_2_ESO!AM38*'2º ESO'!G$7+PERFIL_2_ESO!AU38*'2º ESO'!G$8+PERFIL_2_ESO!BC38*'2º ESO'!G$9+PERFIL_2_ESO!BK38*'2º ESO'!G$10+PERFIL_2_ESO!BS38*'2º ESO'!G$11</f>
        <v>0</v>
      </c>
      <c r="P48" s="230">
        <f>PERFIL_2_ESO!H38*'2º ESO'!H$3+PERFIL_2_ESO!P38*'2º ESO'!H$4+PERFIL_2_ESO!X38*'2º ESO'!H$5+PERFIL_2_ESO!AF38*'2º ESO'!H$6+PERFIL_2_ESO!AN38*'2º ESO'!H$7+PERFIL_2_ESO!AV38*'2º ESO'!H$8+PERFIL_2_ESO!BD38*'2º ESO'!H$9+PERFIL_2_ESO!BL38*'2º ESO'!H$10+PERFIL_2_ESO!BT38*'2º ESO'!H$11</f>
        <v>0</v>
      </c>
      <c r="Q48" s="230">
        <f>PERFIL_2_ESO!I38*'2º ESO'!I$3+PERFIL_2_ESO!Q38*'2º ESO'!I$4+PERFIL_2_ESO!Y38*'2º ESO'!I$5+PERFIL_2_ESO!AG38*'2º ESO'!I$6+PERFIL_2_ESO!AO38*'2º ESO'!I$7+PERFIL_2_ESO!AW38*'2º ESO'!I$8+PERFIL_2_ESO!BE38*'2º ESO'!I$9+PERFIL_2_ESO!BM38*'2º ESO'!I$10+PERFIL_2_ESO!BU38*'2º ESO'!I$11</f>
        <v>0</v>
      </c>
      <c r="R48" s="231">
        <f>PERFIL_2_ESO!J38*'2º ESO'!J$3+PERFIL_2_ESO!R38*'2º ESO'!J$4+PERFIL_2_ESO!Z38*'2º ESO'!J$5+PERFIL_2_ESO!AH38*'2º ESO'!J$6+PERFIL_2_ESO!AP38*'2º ESO'!J$7+PERFIL_2_ESO!AX38*'2º ESO'!J$8+PERFIL_2_ESO!BF38*'2º ESO'!J$9+PERFIL_2_ESO!BN38*'2º ESO'!J$10+PERFIL_2_ESO!BV38*'2º ESO'!J$11</f>
        <v>0</v>
      </c>
      <c r="S48" s="233">
        <f>IF(PERFIL_1_ESO!BO38='2º ESO'!$B$13,1,IF(PERFIL_1_ESO!BO38='2º ESO'!$B$14,2,IF(PERFIL_1_ESO!BO38='2º ESO'!$B$15,3,4)))</f>
        <v>1</v>
      </c>
      <c r="T48" s="232">
        <f t="shared" si="10"/>
        <v>0</v>
      </c>
      <c r="U48" s="233">
        <f t="shared" si="11"/>
        <v>0</v>
      </c>
      <c r="V48" s="233">
        <f t="shared" si="12"/>
        <v>0</v>
      </c>
      <c r="W48" s="233">
        <f t="shared" si="13"/>
        <v>0</v>
      </c>
      <c r="X48" s="233">
        <f t="shared" si="14"/>
        <v>0</v>
      </c>
      <c r="Y48" s="233">
        <f t="shared" si="15"/>
        <v>0</v>
      </c>
      <c r="Z48" s="233">
        <f t="shared" si="16"/>
        <v>0</v>
      </c>
      <c r="AA48" s="233">
        <f t="shared" si="17"/>
        <v>0</v>
      </c>
      <c r="AB48" s="229">
        <f>PERFIL_2_ESO!BX38*'2º ESO'!T48</f>
        <v>0</v>
      </c>
      <c r="AC48" s="230">
        <f>PERFIL_2_ESO!BY38*'2º ESO'!U48</f>
        <v>0</v>
      </c>
      <c r="AD48" s="230">
        <f>PERFIL_2_ESO!BZ38*'2º ESO'!V48</f>
        <v>0</v>
      </c>
      <c r="AE48" s="230">
        <f>PERFIL_2_ESO!CA38*'2º ESO'!W48</f>
        <v>0</v>
      </c>
      <c r="AF48" s="230">
        <f>PERFIL_2_ESO!CB38*'2º ESO'!X48</f>
        <v>0</v>
      </c>
      <c r="AG48" s="230">
        <f>PERFIL_2_ESO!CC38*'2º ESO'!Y48</f>
        <v>0</v>
      </c>
      <c r="AH48" s="230">
        <f>PERFIL_2_ESO!CD38*'2º ESO'!Z48</f>
        <v>0</v>
      </c>
      <c r="AI48" s="231">
        <f>PERFIL_2_ESO!CE38*'2º ESO'!AA48</f>
        <v>0</v>
      </c>
      <c r="AJ48" s="230">
        <f t="shared" si="1"/>
        <v>0</v>
      </c>
      <c r="AK48" s="230">
        <f t="shared" si="1"/>
        <v>0</v>
      </c>
      <c r="AL48" s="230">
        <f t="shared" si="1"/>
        <v>0</v>
      </c>
      <c r="AM48" s="230">
        <f t="shared" si="1"/>
        <v>0</v>
      </c>
      <c r="AN48" s="230">
        <f t="shared" si="1"/>
        <v>0</v>
      </c>
      <c r="AO48" s="230">
        <f t="shared" si="1"/>
        <v>0</v>
      </c>
      <c r="AP48" s="230">
        <f t="shared" si="1"/>
        <v>0</v>
      </c>
      <c r="AQ48" s="231">
        <f t="shared" si="1"/>
        <v>0</v>
      </c>
    </row>
    <row r="49" spans="1:43">
      <c r="A49" s="27">
        <v>26</v>
      </c>
      <c r="B49" s="144" t="str">
        <f>PERFIL_1_ESO!B39</f>
        <v>Alumno/a 26</v>
      </c>
      <c r="C49" s="148">
        <f t="shared" si="2"/>
        <v>64</v>
      </c>
      <c r="D49" s="147">
        <f t="shared" si="3"/>
        <v>23</v>
      </c>
      <c r="E49" s="147">
        <f t="shared" si="4"/>
        <v>55</v>
      </c>
      <c r="F49" s="147">
        <f t="shared" si="5"/>
        <v>59</v>
      </c>
      <c r="G49" s="147">
        <f t="shared" si="6"/>
        <v>65</v>
      </c>
      <c r="H49" s="147">
        <f t="shared" si="7"/>
        <v>76</v>
      </c>
      <c r="I49" s="147">
        <f t="shared" si="8"/>
        <v>30</v>
      </c>
      <c r="J49" s="147">
        <f t="shared" si="9"/>
        <v>50</v>
      </c>
      <c r="K49" s="229">
        <f>PERFIL_2_ESO!C39*'2º ESO'!C$3+PERFIL_2_ESO!K39*'2º ESO'!C$4+PERFIL_2_ESO!S39*'2º ESO'!C$5+PERFIL_2_ESO!AA39*'2º ESO'!C$6+PERFIL_2_ESO!AI39*'2º ESO'!C$7+PERFIL_2_ESO!AQ39*'2º ESO'!C$8+PERFIL_2_ESO!AY39*'2º ESO'!C$9+PERFIL_2_ESO!BG39*'2º ESO'!C$10+PERFIL_2_ESO!BO39*'2º ESO'!C$11</f>
        <v>0</v>
      </c>
      <c r="L49" s="230">
        <f>PERFIL_2_ESO!D39*'2º ESO'!D$3+PERFIL_2_ESO!L39*'2º ESO'!D$4+PERFIL_2_ESO!T39*'2º ESO'!D$5+PERFIL_2_ESO!AB39*'2º ESO'!D$6+PERFIL_2_ESO!AJ39*'2º ESO'!D$7+PERFIL_2_ESO!AR39*'2º ESO'!D$8+PERFIL_2_ESO!AZ39*'2º ESO'!D$9+PERFIL_2_ESO!BH39*'2º ESO'!D$10+PERFIL_2_ESO!BP39*'2º ESO'!D$11</f>
        <v>0</v>
      </c>
      <c r="M49" s="230">
        <f>PERFIL_2_ESO!E39*'2º ESO'!E$3+PERFIL_2_ESO!M39*'2º ESO'!E$4+PERFIL_2_ESO!U39*'2º ESO'!E$5+PERFIL_2_ESO!AC39*'2º ESO'!E$6+PERFIL_2_ESO!AK39*'2º ESO'!E$7+PERFIL_2_ESO!AS39*'2º ESO'!E$8+PERFIL_2_ESO!BA39*'2º ESO'!E$9+PERFIL_2_ESO!BI39*'2º ESO'!E$10+PERFIL_2_ESO!BQ39*'2º ESO'!E$11</f>
        <v>0</v>
      </c>
      <c r="N49" s="230">
        <f>PERFIL_2_ESO!F39*'2º ESO'!F$3+PERFIL_2_ESO!N39*'2º ESO'!F$4+PERFIL_2_ESO!V39*'2º ESO'!F$5+PERFIL_2_ESO!AD39*'2º ESO'!F$6+PERFIL_2_ESO!AL39*'2º ESO'!F$7+PERFIL_2_ESO!AT39*'2º ESO'!F$8+PERFIL_2_ESO!BB39*'2º ESO'!F$9+PERFIL_2_ESO!BJ39*'2º ESO'!F$10+PERFIL_2_ESO!BR39*'2º ESO'!F$11</f>
        <v>0</v>
      </c>
      <c r="O49" s="230">
        <f>PERFIL_2_ESO!G39*'2º ESO'!G$3+PERFIL_2_ESO!O39*'2º ESO'!G$4+PERFIL_2_ESO!W39*'2º ESO'!G$5+PERFIL_2_ESO!AE39*'2º ESO'!G$6+PERFIL_2_ESO!AM39*'2º ESO'!G$7+PERFIL_2_ESO!AU39*'2º ESO'!G$8+PERFIL_2_ESO!BC39*'2º ESO'!G$9+PERFIL_2_ESO!BK39*'2º ESO'!G$10+PERFIL_2_ESO!BS39*'2º ESO'!G$11</f>
        <v>0</v>
      </c>
      <c r="P49" s="230">
        <f>PERFIL_2_ESO!H39*'2º ESO'!H$3+PERFIL_2_ESO!P39*'2º ESO'!H$4+PERFIL_2_ESO!X39*'2º ESO'!H$5+PERFIL_2_ESO!AF39*'2º ESO'!H$6+PERFIL_2_ESO!AN39*'2º ESO'!H$7+PERFIL_2_ESO!AV39*'2º ESO'!H$8+PERFIL_2_ESO!BD39*'2º ESO'!H$9+PERFIL_2_ESO!BL39*'2º ESO'!H$10+PERFIL_2_ESO!BT39*'2º ESO'!H$11</f>
        <v>0</v>
      </c>
      <c r="Q49" s="230">
        <f>PERFIL_2_ESO!I39*'2º ESO'!I$3+PERFIL_2_ESO!Q39*'2º ESO'!I$4+PERFIL_2_ESO!Y39*'2º ESO'!I$5+PERFIL_2_ESO!AG39*'2º ESO'!I$6+PERFIL_2_ESO!AO39*'2º ESO'!I$7+PERFIL_2_ESO!AW39*'2º ESO'!I$8+PERFIL_2_ESO!BE39*'2º ESO'!I$9+PERFIL_2_ESO!BM39*'2º ESO'!I$10+PERFIL_2_ESO!BU39*'2º ESO'!I$11</f>
        <v>0</v>
      </c>
      <c r="R49" s="231">
        <f>PERFIL_2_ESO!J39*'2º ESO'!J$3+PERFIL_2_ESO!R39*'2º ESO'!J$4+PERFIL_2_ESO!Z39*'2º ESO'!J$5+PERFIL_2_ESO!AH39*'2º ESO'!J$6+PERFIL_2_ESO!AP39*'2º ESO'!J$7+PERFIL_2_ESO!AX39*'2º ESO'!J$8+PERFIL_2_ESO!BF39*'2º ESO'!J$9+PERFIL_2_ESO!BN39*'2º ESO'!J$10+PERFIL_2_ESO!BV39*'2º ESO'!J$11</f>
        <v>0</v>
      </c>
      <c r="S49" s="233">
        <f>IF(PERFIL_1_ESO!BO39='2º ESO'!$B$13,1,IF(PERFIL_1_ESO!BO39='2º ESO'!$B$14,2,IF(PERFIL_1_ESO!BO39='2º ESO'!$B$15,3,4)))</f>
        <v>1</v>
      </c>
      <c r="T49" s="232">
        <f t="shared" si="10"/>
        <v>0</v>
      </c>
      <c r="U49" s="233">
        <f t="shared" si="11"/>
        <v>0</v>
      </c>
      <c r="V49" s="233">
        <f t="shared" si="12"/>
        <v>0</v>
      </c>
      <c r="W49" s="233">
        <f t="shared" si="13"/>
        <v>0</v>
      </c>
      <c r="X49" s="233">
        <f t="shared" si="14"/>
        <v>0</v>
      </c>
      <c r="Y49" s="233">
        <f t="shared" si="15"/>
        <v>0</v>
      </c>
      <c r="Z49" s="233">
        <f t="shared" si="16"/>
        <v>0</v>
      </c>
      <c r="AA49" s="233">
        <f t="shared" si="17"/>
        <v>0</v>
      </c>
      <c r="AB49" s="229">
        <f>PERFIL_2_ESO!BX39*'2º ESO'!T49</f>
        <v>0</v>
      </c>
      <c r="AC49" s="230">
        <f>PERFIL_2_ESO!BY39*'2º ESO'!U49</f>
        <v>0</v>
      </c>
      <c r="AD49" s="230">
        <f>PERFIL_2_ESO!BZ39*'2º ESO'!V49</f>
        <v>0</v>
      </c>
      <c r="AE49" s="230">
        <f>PERFIL_2_ESO!CA39*'2º ESO'!W49</f>
        <v>0</v>
      </c>
      <c r="AF49" s="230">
        <f>PERFIL_2_ESO!CB39*'2º ESO'!X49</f>
        <v>0</v>
      </c>
      <c r="AG49" s="230">
        <f>PERFIL_2_ESO!CC39*'2º ESO'!Y49</f>
        <v>0</v>
      </c>
      <c r="AH49" s="230">
        <f>PERFIL_2_ESO!CD39*'2º ESO'!Z49</f>
        <v>0</v>
      </c>
      <c r="AI49" s="231">
        <f>PERFIL_2_ESO!CE39*'2º ESO'!AA49</f>
        <v>0</v>
      </c>
      <c r="AJ49" s="230">
        <f t="shared" si="1"/>
        <v>0</v>
      </c>
      <c r="AK49" s="230">
        <f t="shared" si="1"/>
        <v>0</v>
      </c>
      <c r="AL49" s="230">
        <f t="shared" si="1"/>
        <v>0</v>
      </c>
      <c r="AM49" s="230">
        <f t="shared" si="1"/>
        <v>0</v>
      </c>
      <c r="AN49" s="230">
        <f t="shared" si="1"/>
        <v>0</v>
      </c>
      <c r="AO49" s="230">
        <f t="shared" si="1"/>
        <v>0</v>
      </c>
      <c r="AP49" s="230">
        <f t="shared" si="1"/>
        <v>0</v>
      </c>
      <c r="AQ49" s="231">
        <f t="shared" si="1"/>
        <v>0</v>
      </c>
    </row>
    <row r="50" spans="1:43" ht="17" thickBot="1">
      <c r="A50" s="29">
        <v>27</v>
      </c>
      <c r="B50" s="145" t="str">
        <f>PERFIL_1_ESO!B40</f>
        <v>Alumno/a 27</v>
      </c>
      <c r="C50" s="148">
        <f t="shared" si="2"/>
        <v>64</v>
      </c>
      <c r="D50" s="147">
        <f t="shared" si="3"/>
        <v>23</v>
      </c>
      <c r="E50" s="147">
        <f t="shared" si="4"/>
        <v>55</v>
      </c>
      <c r="F50" s="147">
        <f t="shared" si="5"/>
        <v>59</v>
      </c>
      <c r="G50" s="147">
        <f t="shared" si="6"/>
        <v>65</v>
      </c>
      <c r="H50" s="147">
        <f t="shared" si="7"/>
        <v>76</v>
      </c>
      <c r="I50" s="147">
        <f t="shared" si="8"/>
        <v>30</v>
      </c>
      <c r="J50" s="147">
        <f t="shared" si="9"/>
        <v>50</v>
      </c>
      <c r="K50" s="229">
        <f>PERFIL_2_ESO!C40*'2º ESO'!C$3+PERFIL_2_ESO!K40*'2º ESO'!C$4+PERFIL_2_ESO!S40*'2º ESO'!C$5+PERFIL_2_ESO!AA40*'2º ESO'!C$6+PERFIL_2_ESO!AI40*'2º ESO'!C$7+PERFIL_2_ESO!AQ40*'2º ESO'!C$8+PERFIL_2_ESO!AY40*'2º ESO'!C$9+PERFIL_2_ESO!BG40*'2º ESO'!C$10+PERFIL_2_ESO!BO40*'2º ESO'!C$11</f>
        <v>0</v>
      </c>
      <c r="L50" s="230">
        <f>PERFIL_2_ESO!D40*'2º ESO'!D$3+PERFIL_2_ESO!L40*'2º ESO'!D$4+PERFIL_2_ESO!T40*'2º ESO'!D$5+PERFIL_2_ESO!AB40*'2º ESO'!D$6+PERFIL_2_ESO!AJ40*'2º ESO'!D$7+PERFIL_2_ESO!AR40*'2º ESO'!D$8+PERFIL_2_ESO!AZ40*'2º ESO'!D$9+PERFIL_2_ESO!BH40*'2º ESO'!D$10+PERFIL_2_ESO!BP40*'2º ESO'!D$11</f>
        <v>0</v>
      </c>
      <c r="M50" s="230">
        <f>PERFIL_2_ESO!E40*'2º ESO'!E$3+PERFIL_2_ESO!M40*'2º ESO'!E$4+PERFIL_2_ESO!U40*'2º ESO'!E$5+PERFIL_2_ESO!AC40*'2º ESO'!E$6+PERFIL_2_ESO!AK40*'2º ESO'!E$7+PERFIL_2_ESO!AS40*'2º ESO'!E$8+PERFIL_2_ESO!BA40*'2º ESO'!E$9+PERFIL_2_ESO!BI40*'2º ESO'!E$10+PERFIL_2_ESO!BQ40*'2º ESO'!E$11</f>
        <v>0</v>
      </c>
      <c r="N50" s="230">
        <f>PERFIL_2_ESO!F40*'2º ESO'!F$3+PERFIL_2_ESO!N40*'2º ESO'!F$4+PERFIL_2_ESO!V40*'2º ESO'!F$5+PERFIL_2_ESO!AD40*'2º ESO'!F$6+PERFIL_2_ESO!AL40*'2º ESO'!F$7+PERFIL_2_ESO!AT40*'2º ESO'!F$8+PERFIL_2_ESO!BB40*'2º ESO'!F$9+PERFIL_2_ESO!BJ40*'2º ESO'!F$10+PERFIL_2_ESO!BR40*'2º ESO'!F$11</f>
        <v>0</v>
      </c>
      <c r="O50" s="230">
        <f>PERFIL_2_ESO!G40*'2º ESO'!G$3+PERFIL_2_ESO!O40*'2º ESO'!G$4+PERFIL_2_ESO!W40*'2º ESO'!G$5+PERFIL_2_ESO!AE40*'2º ESO'!G$6+PERFIL_2_ESO!AM40*'2º ESO'!G$7+PERFIL_2_ESO!AU40*'2º ESO'!G$8+PERFIL_2_ESO!BC40*'2º ESO'!G$9+PERFIL_2_ESO!BK40*'2º ESO'!G$10+PERFIL_2_ESO!BS40*'2º ESO'!G$11</f>
        <v>0</v>
      </c>
      <c r="P50" s="230">
        <f>PERFIL_2_ESO!H40*'2º ESO'!H$3+PERFIL_2_ESO!P40*'2º ESO'!H$4+PERFIL_2_ESO!X40*'2º ESO'!H$5+PERFIL_2_ESO!AF40*'2º ESO'!H$6+PERFIL_2_ESO!AN40*'2º ESO'!H$7+PERFIL_2_ESO!AV40*'2º ESO'!H$8+PERFIL_2_ESO!BD40*'2º ESO'!H$9+PERFIL_2_ESO!BL40*'2º ESO'!H$10+PERFIL_2_ESO!BT40*'2º ESO'!H$11</f>
        <v>0</v>
      </c>
      <c r="Q50" s="230">
        <f>PERFIL_2_ESO!I40*'2º ESO'!I$3+PERFIL_2_ESO!Q40*'2º ESO'!I$4+PERFIL_2_ESO!Y40*'2º ESO'!I$5+PERFIL_2_ESO!AG40*'2º ESO'!I$6+PERFIL_2_ESO!AO40*'2º ESO'!I$7+PERFIL_2_ESO!AW40*'2º ESO'!I$8+PERFIL_2_ESO!BE40*'2º ESO'!I$9+PERFIL_2_ESO!BM40*'2º ESO'!I$10+PERFIL_2_ESO!BU40*'2º ESO'!I$11</f>
        <v>0</v>
      </c>
      <c r="R50" s="231">
        <f>PERFIL_2_ESO!J40*'2º ESO'!J$3+PERFIL_2_ESO!R40*'2º ESO'!J$4+PERFIL_2_ESO!Z40*'2º ESO'!J$5+PERFIL_2_ESO!AH40*'2º ESO'!J$6+PERFIL_2_ESO!AP40*'2º ESO'!J$7+PERFIL_2_ESO!AX40*'2º ESO'!J$8+PERFIL_2_ESO!BF40*'2º ESO'!J$9+PERFIL_2_ESO!BN40*'2º ESO'!J$10+PERFIL_2_ESO!BV40*'2º ESO'!J$11</f>
        <v>0</v>
      </c>
      <c r="S50" s="233">
        <f>IF(PERFIL_1_ESO!BO40='2º ESO'!$B$13,1,IF(PERFIL_1_ESO!BO40='2º ESO'!$B$14,2,IF(PERFIL_1_ESO!BO40='2º ESO'!$B$15,3,4)))</f>
        <v>1</v>
      </c>
      <c r="T50" s="232">
        <f t="shared" si="10"/>
        <v>0</v>
      </c>
      <c r="U50" s="233">
        <f t="shared" si="11"/>
        <v>0</v>
      </c>
      <c r="V50" s="233">
        <f t="shared" si="12"/>
        <v>0</v>
      </c>
      <c r="W50" s="233">
        <f t="shared" si="13"/>
        <v>0</v>
      </c>
      <c r="X50" s="233">
        <f t="shared" si="14"/>
        <v>0</v>
      </c>
      <c r="Y50" s="233">
        <f t="shared" si="15"/>
        <v>0</v>
      </c>
      <c r="Z50" s="233">
        <f t="shared" si="16"/>
        <v>0</v>
      </c>
      <c r="AA50" s="233">
        <f t="shared" si="17"/>
        <v>0</v>
      </c>
      <c r="AB50" s="229">
        <f>PERFIL_2_ESO!BX40*'2º ESO'!T50</f>
        <v>0</v>
      </c>
      <c r="AC50" s="230">
        <f>PERFIL_2_ESO!BY40*'2º ESO'!U50</f>
        <v>0</v>
      </c>
      <c r="AD50" s="230">
        <f>PERFIL_2_ESO!BZ40*'2º ESO'!V50</f>
        <v>0</v>
      </c>
      <c r="AE50" s="230">
        <f>PERFIL_2_ESO!CA40*'2º ESO'!W50</f>
        <v>0</v>
      </c>
      <c r="AF50" s="230">
        <f>PERFIL_2_ESO!CB40*'2º ESO'!X50</f>
        <v>0</v>
      </c>
      <c r="AG50" s="230">
        <f>PERFIL_2_ESO!CC40*'2º ESO'!Y50</f>
        <v>0</v>
      </c>
      <c r="AH50" s="230">
        <f>PERFIL_2_ESO!CD40*'2º ESO'!Z50</f>
        <v>0</v>
      </c>
      <c r="AI50" s="231">
        <f>PERFIL_2_ESO!CE40*'2º ESO'!AA50</f>
        <v>0</v>
      </c>
      <c r="AJ50" s="230">
        <f t="shared" si="1"/>
        <v>0</v>
      </c>
      <c r="AK50" s="230">
        <f t="shared" si="1"/>
        <v>0</v>
      </c>
      <c r="AL50" s="230">
        <f t="shared" si="1"/>
        <v>0</v>
      </c>
      <c r="AM50" s="230">
        <f t="shared" si="1"/>
        <v>0</v>
      </c>
      <c r="AN50" s="230">
        <f t="shared" si="1"/>
        <v>0</v>
      </c>
      <c r="AO50" s="230">
        <f t="shared" si="1"/>
        <v>0</v>
      </c>
      <c r="AP50" s="230">
        <f t="shared" si="1"/>
        <v>0</v>
      </c>
      <c r="AQ50" s="231">
        <f t="shared" si="1"/>
        <v>0</v>
      </c>
    </row>
    <row r="51" spans="1:43">
      <c r="A51" s="25">
        <v>28</v>
      </c>
      <c r="B51" s="144" t="str">
        <f>PERFIL_1_ESO!B41</f>
        <v>Alumno/a 28</v>
      </c>
      <c r="C51" s="148">
        <f t="shared" si="2"/>
        <v>64</v>
      </c>
      <c r="D51" s="147">
        <f t="shared" si="3"/>
        <v>23</v>
      </c>
      <c r="E51" s="147">
        <f t="shared" si="4"/>
        <v>55</v>
      </c>
      <c r="F51" s="147">
        <f t="shared" si="5"/>
        <v>59</v>
      </c>
      <c r="G51" s="147">
        <f t="shared" si="6"/>
        <v>65</v>
      </c>
      <c r="H51" s="147">
        <f t="shared" si="7"/>
        <v>76</v>
      </c>
      <c r="I51" s="147">
        <f t="shared" si="8"/>
        <v>30</v>
      </c>
      <c r="J51" s="147">
        <f t="shared" si="9"/>
        <v>50</v>
      </c>
      <c r="K51" s="229">
        <f>PERFIL_2_ESO!C41*'2º ESO'!C$3+PERFIL_2_ESO!K41*'2º ESO'!C$4+PERFIL_2_ESO!S41*'2º ESO'!C$5+PERFIL_2_ESO!AA41*'2º ESO'!C$6+PERFIL_2_ESO!AI41*'2º ESO'!C$7+PERFIL_2_ESO!AQ41*'2º ESO'!C$8+PERFIL_2_ESO!AY41*'2º ESO'!C$9+PERFIL_2_ESO!BG41*'2º ESO'!C$10+PERFIL_2_ESO!BO41*'2º ESO'!C$11</f>
        <v>0</v>
      </c>
      <c r="L51" s="230">
        <f>PERFIL_2_ESO!D41*'2º ESO'!D$3+PERFIL_2_ESO!L41*'2º ESO'!D$4+PERFIL_2_ESO!T41*'2º ESO'!D$5+PERFIL_2_ESO!AB41*'2º ESO'!D$6+PERFIL_2_ESO!AJ41*'2º ESO'!D$7+PERFIL_2_ESO!AR41*'2º ESO'!D$8+PERFIL_2_ESO!AZ41*'2º ESO'!D$9+PERFIL_2_ESO!BH41*'2º ESO'!D$10+PERFIL_2_ESO!BP41*'2º ESO'!D$11</f>
        <v>0</v>
      </c>
      <c r="M51" s="230">
        <f>PERFIL_2_ESO!E41*'2º ESO'!E$3+PERFIL_2_ESO!M41*'2º ESO'!E$4+PERFIL_2_ESO!U41*'2º ESO'!E$5+PERFIL_2_ESO!AC41*'2º ESO'!E$6+PERFIL_2_ESO!AK41*'2º ESO'!E$7+PERFIL_2_ESO!AS41*'2º ESO'!E$8+PERFIL_2_ESO!BA41*'2º ESO'!E$9+PERFIL_2_ESO!BI41*'2º ESO'!E$10+PERFIL_2_ESO!BQ41*'2º ESO'!E$11</f>
        <v>0</v>
      </c>
      <c r="N51" s="230">
        <f>PERFIL_2_ESO!F41*'2º ESO'!F$3+PERFIL_2_ESO!N41*'2º ESO'!F$4+PERFIL_2_ESO!V41*'2º ESO'!F$5+PERFIL_2_ESO!AD41*'2º ESO'!F$6+PERFIL_2_ESO!AL41*'2º ESO'!F$7+PERFIL_2_ESO!AT41*'2º ESO'!F$8+PERFIL_2_ESO!BB41*'2º ESO'!F$9+PERFIL_2_ESO!BJ41*'2º ESO'!F$10+PERFIL_2_ESO!BR41*'2º ESO'!F$11</f>
        <v>0</v>
      </c>
      <c r="O51" s="230">
        <f>PERFIL_2_ESO!G41*'2º ESO'!G$3+PERFIL_2_ESO!O41*'2º ESO'!G$4+PERFIL_2_ESO!W41*'2º ESO'!G$5+PERFIL_2_ESO!AE41*'2º ESO'!G$6+PERFIL_2_ESO!AM41*'2º ESO'!G$7+PERFIL_2_ESO!AU41*'2º ESO'!G$8+PERFIL_2_ESO!BC41*'2º ESO'!G$9+PERFIL_2_ESO!BK41*'2º ESO'!G$10+PERFIL_2_ESO!BS41*'2º ESO'!G$11</f>
        <v>0</v>
      </c>
      <c r="P51" s="230">
        <f>PERFIL_2_ESO!H41*'2º ESO'!H$3+PERFIL_2_ESO!P41*'2º ESO'!H$4+PERFIL_2_ESO!X41*'2º ESO'!H$5+PERFIL_2_ESO!AF41*'2º ESO'!H$6+PERFIL_2_ESO!AN41*'2º ESO'!H$7+PERFIL_2_ESO!AV41*'2º ESO'!H$8+PERFIL_2_ESO!BD41*'2º ESO'!H$9+PERFIL_2_ESO!BL41*'2º ESO'!H$10+PERFIL_2_ESO!BT41*'2º ESO'!H$11</f>
        <v>0</v>
      </c>
      <c r="Q51" s="230">
        <f>PERFIL_2_ESO!I41*'2º ESO'!I$3+PERFIL_2_ESO!Q41*'2º ESO'!I$4+PERFIL_2_ESO!Y41*'2º ESO'!I$5+PERFIL_2_ESO!AG41*'2º ESO'!I$6+PERFIL_2_ESO!AO41*'2º ESO'!I$7+PERFIL_2_ESO!AW41*'2º ESO'!I$8+PERFIL_2_ESO!BE41*'2º ESO'!I$9+PERFIL_2_ESO!BM41*'2º ESO'!I$10+PERFIL_2_ESO!BU41*'2º ESO'!I$11</f>
        <v>0</v>
      </c>
      <c r="R51" s="231">
        <f>PERFIL_2_ESO!J41*'2º ESO'!J$3+PERFIL_2_ESO!R41*'2º ESO'!J$4+PERFIL_2_ESO!Z41*'2º ESO'!J$5+PERFIL_2_ESO!AH41*'2º ESO'!J$6+PERFIL_2_ESO!AP41*'2º ESO'!J$7+PERFIL_2_ESO!AX41*'2º ESO'!J$8+PERFIL_2_ESO!BF41*'2º ESO'!J$9+PERFIL_2_ESO!BN41*'2º ESO'!J$10+PERFIL_2_ESO!BV41*'2º ESO'!J$11</f>
        <v>0</v>
      </c>
      <c r="S51" s="233">
        <f>IF(PERFIL_1_ESO!BO41='2º ESO'!$B$13,1,IF(PERFIL_1_ESO!BO41='2º ESO'!$B$14,2,IF(PERFIL_1_ESO!BO41='2º ESO'!$B$15,3,4)))</f>
        <v>1</v>
      </c>
      <c r="T51" s="232">
        <f t="shared" si="10"/>
        <v>0</v>
      </c>
      <c r="U51" s="233">
        <f t="shared" si="11"/>
        <v>0</v>
      </c>
      <c r="V51" s="233">
        <f t="shared" si="12"/>
        <v>0</v>
      </c>
      <c r="W51" s="233">
        <f t="shared" si="13"/>
        <v>0</v>
      </c>
      <c r="X51" s="233">
        <f t="shared" si="14"/>
        <v>0</v>
      </c>
      <c r="Y51" s="233">
        <f t="shared" si="15"/>
        <v>0</v>
      </c>
      <c r="Z51" s="233">
        <f t="shared" si="16"/>
        <v>0</v>
      </c>
      <c r="AA51" s="233">
        <f t="shared" si="17"/>
        <v>0</v>
      </c>
      <c r="AB51" s="229">
        <f>PERFIL_2_ESO!BX41*'2º ESO'!T51</f>
        <v>0</v>
      </c>
      <c r="AC51" s="230">
        <f>PERFIL_2_ESO!BY41*'2º ESO'!U51</f>
        <v>0</v>
      </c>
      <c r="AD51" s="230">
        <f>PERFIL_2_ESO!BZ41*'2º ESO'!V51</f>
        <v>0</v>
      </c>
      <c r="AE51" s="230">
        <f>PERFIL_2_ESO!CA41*'2º ESO'!W51</f>
        <v>0</v>
      </c>
      <c r="AF51" s="230">
        <f>PERFIL_2_ESO!CB41*'2º ESO'!X51</f>
        <v>0</v>
      </c>
      <c r="AG51" s="230">
        <f>PERFIL_2_ESO!CC41*'2º ESO'!Y51</f>
        <v>0</v>
      </c>
      <c r="AH51" s="230">
        <f>PERFIL_2_ESO!CD41*'2º ESO'!Z51</f>
        <v>0</v>
      </c>
      <c r="AI51" s="231">
        <f>PERFIL_2_ESO!CE41*'2º ESO'!AA51</f>
        <v>0</v>
      </c>
      <c r="AJ51" s="230">
        <f t="shared" si="1"/>
        <v>0</v>
      </c>
      <c r="AK51" s="230">
        <f t="shared" si="1"/>
        <v>0</v>
      </c>
      <c r="AL51" s="230">
        <f t="shared" si="1"/>
        <v>0</v>
      </c>
      <c r="AM51" s="230">
        <f t="shared" si="1"/>
        <v>0</v>
      </c>
      <c r="AN51" s="230">
        <f t="shared" si="1"/>
        <v>0</v>
      </c>
      <c r="AO51" s="230">
        <f t="shared" si="1"/>
        <v>0</v>
      </c>
      <c r="AP51" s="230">
        <f t="shared" si="1"/>
        <v>0</v>
      </c>
      <c r="AQ51" s="231">
        <f t="shared" si="1"/>
        <v>0</v>
      </c>
    </row>
    <row r="52" spans="1:43">
      <c r="A52" s="27">
        <v>29</v>
      </c>
      <c r="B52" s="145" t="str">
        <f>PERFIL_1_ESO!B42</f>
        <v>Alumno/a 29</v>
      </c>
      <c r="C52" s="148">
        <f t="shared" si="2"/>
        <v>64</v>
      </c>
      <c r="D52" s="147">
        <f t="shared" si="3"/>
        <v>23</v>
      </c>
      <c r="E52" s="147">
        <f t="shared" si="4"/>
        <v>55</v>
      </c>
      <c r="F52" s="147">
        <f t="shared" si="5"/>
        <v>59</v>
      </c>
      <c r="G52" s="147">
        <f t="shared" si="6"/>
        <v>65</v>
      </c>
      <c r="H52" s="147">
        <f t="shared" si="7"/>
        <v>76</v>
      </c>
      <c r="I52" s="147">
        <f t="shared" si="8"/>
        <v>30</v>
      </c>
      <c r="J52" s="147">
        <f t="shared" si="9"/>
        <v>50</v>
      </c>
      <c r="K52" s="229">
        <f>PERFIL_2_ESO!C42*'2º ESO'!C$3+PERFIL_2_ESO!K42*'2º ESO'!C$4+PERFIL_2_ESO!S42*'2º ESO'!C$5+PERFIL_2_ESO!AA42*'2º ESO'!C$6+PERFIL_2_ESO!AI42*'2º ESO'!C$7+PERFIL_2_ESO!AQ42*'2º ESO'!C$8+PERFIL_2_ESO!AY42*'2º ESO'!C$9+PERFIL_2_ESO!BG42*'2º ESO'!C$10+PERFIL_2_ESO!BO42*'2º ESO'!C$11</f>
        <v>0</v>
      </c>
      <c r="L52" s="230">
        <f>PERFIL_2_ESO!D42*'2º ESO'!D$3+PERFIL_2_ESO!L42*'2º ESO'!D$4+PERFIL_2_ESO!T42*'2º ESO'!D$5+PERFIL_2_ESO!AB42*'2º ESO'!D$6+PERFIL_2_ESO!AJ42*'2º ESO'!D$7+PERFIL_2_ESO!AR42*'2º ESO'!D$8+PERFIL_2_ESO!AZ42*'2º ESO'!D$9+PERFIL_2_ESO!BH42*'2º ESO'!D$10+PERFIL_2_ESO!BP42*'2º ESO'!D$11</f>
        <v>0</v>
      </c>
      <c r="M52" s="230">
        <f>PERFIL_2_ESO!E42*'2º ESO'!E$3+PERFIL_2_ESO!M42*'2º ESO'!E$4+PERFIL_2_ESO!U42*'2º ESO'!E$5+PERFIL_2_ESO!AC42*'2º ESO'!E$6+PERFIL_2_ESO!AK42*'2º ESO'!E$7+PERFIL_2_ESO!AS42*'2º ESO'!E$8+PERFIL_2_ESO!BA42*'2º ESO'!E$9+PERFIL_2_ESO!BI42*'2º ESO'!E$10+PERFIL_2_ESO!BQ42*'2º ESO'!E$11</f>
        <v>0</v>
      </c>
      <c r="N52" s="230">
        <f>PERFIL_2_ESO!F42*'2º ESO'!F$3+PERFIL_2_ESO!N42*'2º ESO'!F$4+PERFIL_2_ESO!V42*'2º ESO'!F$5+PERFIL_2_ESO!AD42*'2º ESO'!F$6+PERFIL_2_ESO!AL42*'2º ESO'!F$7+PERFIL_2_ESO!AT42*'2º ESO'!F$8+PERFIL_2_ESO!BB42*'2º ESO'!F$9+PERFIL_2_ESO!BJ42*'2º ESO'!F$10+PERFIL_2_ESO!BR42*'2º ESO'!F$11</f>
        <v>0</v>
      </c>
      <c r="O52" s="230">
        <f>PERFIL_2_ESO!G42*'2º ESO'!G$3+PERFIL_2_ESO!O42*'2º ESO'!G$4+PERFIL_2_ESO!W42*'2º ESO'!G$5+PERFIL_2_ESO!AE42*'2º ESO'!G$6+PERFIL_2_ESO!AM42*'2º ESO'!G$7+PERFIL_2_ESO!AU42*'2º ESO'!G$8+PERFIL_2_ESO!BC42*'2º ESO'!G$9+PERFIL_2_ESO!BK42*'2º ESO'!G$10+PERFIL_2_ESO!BS42*'2º ESO'!G$11</f>
        <v>0</v>
      </c>
      <c r="P52" s="230">
        <f>PERFIL_2_ESO!H42*'2º ESO'!H$3+PERFIL_2_ESO!P42*'2º ESO'!H$4+PERFIL_2_ESO!X42*'2º ESO'!H$5+PERFIL_2_ESO!AF42*'2º ESO'!H$6+PERFIL_2_ESO!AN42*'2º ESO'!H$7+PERFIL_2_ESO!AV42*'2º ESO'!H$8+PERFIL_2_ESO!BD42*'2º ESO'!H$9+PERFIL_2_ESO!BL42*'2º ESO'!H$10+PERFIL_2_ESO!BT42*'2º ESO'!H$11</f>
        <v>0</v>
      </c>
      <c r="Q52" s="230">
        <f>PERFIL_2_ESO!I42*'2º ESO'!I$3+PERFIL_2_ESO!Q42*'2º ESO'!I$4+PERFIL_2_ESO!Y42*'2º ESO'!I$5+PERFIL_2_ESO!AG42*'2º ESO'!I$6+PERFIL_2_ESO!AO42*'2º ESO'!I$7+PERFIL_2_ESO!AW42*'2º ESO'!I$8+PERFIL_2_ESO!BE42*'2º ESO'!I$9+PERFIL_2_ESO!BM42*'2º ESO'!I$10+PERFIL_2_ESO!BU42*'2º ESO'!I$11</f>
        <v>0</v>
      </c>
      <c r="R52" s="231">
        <f>PERFIL_2_ESO!J42*'2º ESO'!J$3+PERFIL_2_ESO!R42*'2º ESO'!J$4+PERFIL_2_ESO!Z42*'2º ESO'!J$5+PERFIL_2_ESO!AH42*'2º ESO'!J$6+PERFIL_2_ESO!AP42*'2º ESO'!J$7+PERFIL_2_ESO!AX42*'2º ESO'!J$8+PERFIL_2_ESO!BF42*'2º ESO'!J$9+PERFIL_2_ESO!BN42*'2º ESO'!J$10+PERFIL_2_ESO!BV42*'2º ESO'!J$11</f>
        <v>0</v>
      </c>
      <c r="S52" s="233">
        <f>IF(PERFIL_1_ESO!BO42='2º ESO'!$B$13,1,IF(PERFIL_1_ESO!BO42='2º ESO'!$B$14,2,IF(PERFIL_1_ESO!BO42='2º ESO'!$B$15,3,4)))</f>
        <v>1</v>
      </c>
      <c r="T52" s="232">
        <f t="shared" si="10"/>
        <v>0</v>
      </c>
      <c r="U52" s="233">
        <f t="shared" si="11"/>
        <v>0</v>
      </c>
      <c r="V52" s="233">
        <f t="shared" si="12"/>
        <v>0</v>
      </c>
      <c r="W52" s="233">
        <f t="shared" si="13"/>
        <v>0</v>
      </c>
      <c r="X52" s="233">
        <f t="shared" si="14"/>
        <v>0</v>
      </c>
      <c r="Y52" s="233">
        <f t="shared" si="15"/>
        <v>0</v>
      </c>
      <c r="Z52" s="233">
        <f t="shared" si="16"/>
        <v>0</v>
      </c>
      <c r="AA52" s="233">
        <f t="shared" si="17"/>
        <v>0</v>
      </c>
      <c r="AB52" s="229">
        <f>PERFIL_2_ESO!BX42*'2º ESO'!T52</f>
        <v>0</v>
      </c>
      <c r="AC52" s="230">
        <f>PERFIL_2_ESO!BY42*'2º ESO'!U52</f>
        <v>0</v>
      </c>
      <c r="AD52" s="230">
        <f>PERFIL_2_ESO!BZ42*'2º ESO'!V52</f>
        <v>0</v>
      </c>
      <c r="AE52" s="230">
        <f>PERFIL_2_ESO!CA42*'2º ESO'!W52</f>
        <v>0</v>
      </c>
      <c r="AF52" s="230">
        <f>PERFIL_2_ESO!CB42*'2º ESO'!X52</f>
        <v>0</v>
      </c>
      <c r="AG52" s="230">
        <f>PERFIL_2_ESO!CC42*'2º ESO'!Y52</f>
        <v>0</v>
      </c>
      <c r="AH52" s="230">
        <f>PERFIL_2_ESO!CD42*'2º ESO'!Z52</f>
        <v>0</v>
      </c>
      <c r="AI52" s="231">
        <f>PERFIL_2_ESO!CE42*'2º ESO'!AA52</f>
        <v>0</v>
      </c>
      <c r="AJ52" s="230">
        <f t="shared" si="1"/>
        <v>0</v>
      </c>
      <c r="AK52" s="230">
        <f t="shared" si="1"/>
        <v>0</v>
      </c>
      <c r="AL52" s="230">
        <f t="shared" si="1"/>
        <v>0</v>
      </c>
      <c r="AM52" s="230">
        <f t="shared" si="1"/>
        <v>0</v>
      </c>
      <c r="AN52" s="230">
        <f t="shared" si="1"/>
        <v>0</v>
      </c>
      <c r="AO52" s="230">
        <f t="shared" si="1"/>
        <v>0</v>
      </c>
      <c r="AP52" s="230">
        <f t="shared" si="1"/>
        <v>0</v>
      </c>
      <c r="AQ52" s="231">
        <f t="shared" si="1"/>
        <v>0</v>
      </c>
    </row>
    <row r="53" spans="1:43" ht="17" thickBot="1">
      <c r="A53" s="29">
        <v>30</v>
      </c>
      <c r="B53" s="144" t="str">
        <f>PERFIL_1_ESO!B43</f>
        <v>Alumno/a 30</v>
      </c>
      <c r="C53" s="148">
        <f t="shared" si="2"/>
        <v>64</v>
      </c>
      <c r="D53" s="147">
        <f t="shared" si="3"/>
        <v>23</v>
      </c>
      <c r="E53" s="147">
        <f t="shared" si="4"/>
        <v>55</v>
      </c>
      <c r="F53" s="147">
        <f t="shared" si="5"/>
        <v>59</v>
      </c>
      <c r="G53" s="147">
        <f t="shared" si="6"/>
        <v>65</v>
      </c>
      <c r="H53" s="147">
        <f t="shared" si="7"/>
        <v>76</v>
      </c>
      <c r="I53" s="147">
        <f t="shared" si="8"/>
        <v>30</v>
      </c>
      <c r="J53" s="147">
        <f t="shared" si="9"/>
        <v>50</v>
      </c>
      <c r="K53" s="229">
        <f>PERFIL_2_ESO!C43*'2º ESO'!C$3+PERFIL_2_ESO!K43*'2º ESO'!C$4+PERFIL_2_ESO!S43*'2º ESO'!C$5+PERFIL_2_ESO!AA43*'2º ESO'!C$6+PERFIL_2_ESO!AI43*'2º ESO'!C$7+PERFIL_2_ESO!AQ43*'2º ESO'!C$8+PERFIL_2_ESO!AY43*'2º ESO'!C$9+PERFIL_2_ESO!BG43*'2º ESO'!C$10+PERFIL_2_ESO!BO43*'2º ESO'!C$11</f>
        <v>0</v>
      </c>
      <c r="L53" s="230">
        <f>PERFIL_2_ESO!D43*'2º ESO'!D$3+PERFIL_2_ESO!L43*'2º ESO'!D$4+PERFIL_2_ESO!T43*'2º ESO'!D$5+PERFIL_2_ESO!AB43*'2º ESO'!D$6+PERFIL_2_ESO!AJ43*'2º ESO'!D$7+PERFIL_2_ESO!AR43*'2º ESO'!D$8+PERFIL_2_ESO!AZ43*'2º ESO'!D$9+PERFIL_2_ESO!BH43*'2º ESO'!D$10+PERFIL_2_ESO!BP43*'2º ESO'!D$11</f>
        <v>0</v>
      </c>
      <c r="M53" s="230">
        <f>PERFIL_2_ESO!E43*'2º ESO'!E$3+PERFIL_2_ESO!M43*'2º ESO'!E$4+PERFIL_2_ESO!U43*'2º ESO'!E$5+PERFIL_2_ESO!AC43*'2º ESO'!E$6+PERFIL_2_ESO!AK43*'2º ESO'!E$7+PERFIL_2_ESO!AS43*'2º ESO'!E$8+PERFIL_2_ESO!BA43*'2º ESO'!E$9+PERFIL_2_ESO!BI43*'2º ESO'!E$10+PERFIL_2_ESO!BQ43*'2º ESO'!E$11</f>
        <v>0</v>
      </c>
      <c r="N53" s="230">
        <f>PERFIL_2_ESO!F43*'2º ESO'!F$3+PERFIL_2_ESO!N43*'2º ESO'!F$4+PERFIL_2_ESO!V43*'2º ESO'!F$5+PERFIL_2_ESO!AD43*'2º ESO'!F$6+PERFIL_2_ESO!AL43*'2º ESO'!F$7+PERFIL_2_ESO!AT43*'2º ESO'!F$8+PERFIL_2_ESO!BB43*'2º ESO'!F$9+PERFIL_2_ESO!BJ43*'2º ESO'!F$10+PERFIL_2_ESO!BR43*'2º ESO'!F$11</f>
        <v>0</v>
      </c>
      <c r="O53" s="230">
        <f>PERFIL_2_ESO!G43*'2º ESO'!G$3+PERFIL_2_ESO!O43*'2º ESO'!G$4+PERFIL_2_ESO!W43*'2º ESO'!G$5+PERFIL_2_ESO!AE43*'2º ESO'!G$6+PERFIL_2_ESO!AM43*'2º ESO'!G$7+PERFIL_2_ESO!AU43*'2º ESO'!G$8+PERFIL_2_ESO!BC43*'2º ESO'!G$9+PERFIL_2_ESO!BK43*'2º ESO'!G$10+PERFIL_2_ESO!BS43*'2º ESO'!G$11</f>
        <v>0</v>
      </c>
      <c r="P53" s="230">
        <f>PERFIL_2_ESO!H43*'2º ESO'!H$3+PERFIL_2_ESO!P43*'2º ESO'!H$4+PERFIL_2_ESO!X43*'2º ESO'!H$5+PERFIL_2_ESO!AF43*'2º ESO'!H$6+PERFIL_2_ESO!AN43*'2º ESO'!H$7+PERFIL_2_ESO!AV43*'2º ESO'!H$8+PERFIL_2_ESO!BD43*'2º ESO'!H$9+PERFIL_2_ESO!BL43*'2º ESO'!H$10+PERFIL_2_ESO!BT43*'2º ESO'!H$11</f>
        <v>0</v>
      </c>
      <c r="Q53" s="230">
        <f>PERFIL_2_ESO!I43*'2º ESO'!I$3+PERFIL_2_ESO!Q43*'2º ESO'!I$4+PERFIL_2_ESO!Y43*'2º ESO'!I$5+PERFIL_2_ESO!AG43*'2º ESO'!I$6+PERFIL_2_ESO!AO43*'2º ESO'!I$7+PERFIL_2_ESO!AW43*'2º ESO'!I$8+PERFIL_2_ESO!BE43*'2º ESO'!I$9+PERFIL_2_ESO!BM43*'2º ESO'!I$10+PERFIL_2_ESO!BU43*'2º ESO'!I$11</f>
        <v>0</v>
      </c>
      <c r="R53" s="231">
        <f>PERFIL_2_ESO!J43*'2º ESO'!J$3+PERFIL_2_ESO!R43*'2º ESO'!J$4+PERFIL_2_ESO!Z43*'2º ESO'!J$5+PERFIL_2_ESO!AH43*'2º ESO'!J$6+PERFIL_2_ESO!AP43*'2º ESO'!J$7+PERFIL_2_ESO!AX43*'2º ESO'!J$8+PERFIL_2_ESO!BF43*'2º ESO'!J$9+PERFIL_2_ESO!BN43*'2º ESO'!J$10+PERFIL_2_ESO!BV43*'2º ESO'!J$11</f>
        <v>0</v>
      </c>
      <c r="S53" s="233">
        <f>IF(PERFIL_1_ESO!BO43='2º ESO'!$B$13,1,IF(PERFIL_1_ESO!BO43='2º ESO'!$B$14,2,IF(PERFIL_1_ESO!BO43='2º ESO'!$B$15,3,4)))</f>
        <v>1</v>
      </c>
      <c r="T53" s="232">
        <f t="shared" si="10"/>
        <v>0</v>
      </c>
      <c r="U53" s="233">
        <f t="shared" si="11"/>
        <v>0</v>
      </c>
      <c r="V53" s="233">
        <f t="shared" si="12"/>
        <v>0</v>
      </c>
      <c r="W53" s="233">
        <f t="shared" si="13"/>
        <v>0</v>
      </c>
      <c r="X53" s="233">
        <f t="shared" si="14"/>
        <v>0</v>
      </c>
      <c r="Y53" s="233">
        <f t="shared" si="15"/>
        <v>0</v>
      </c>
      <c r="Z53" s="233">
        <f t="shared" si="16"/>
        <v>0</v>
      </c>
      <c r="AA53" s="233">
        <f t="shared" si="17"/>
        <v>0</v>
      </c>
      <c r="AB53" s="229">
        <f>PERFIL_2_ESO!BX43*'2º ESO'!T53</f>
        <v>0</v>
      </c>
      <c r="AC53" s="230">
        <f>PERFIL_2_ESO!BY43*'2º ESO'!U53</f>
        <v>0</v>
      </c>
      <c r="AD53" s="230">
        <f>PERFIL_2_ESO!BZ43*'2º ESO'!V53</f>
        <v>0</v>
      </c>
      <c r="AE53" s="230">
        <f>PERFIL_2_ESO!CA43*'2º ESO'!W53</f>
        <v>0</v>
      </c>
      <c r="AF53" s="230">
        <f>PERFIL_2_ESO!CB43*'2º ESO'!X53</f>
        <v>0</v>
      </c>
      <c r="AG53" s="230">
        <f>PERFIL_2_ESO!CC43*'2º ESO'!Y53</f>
        <v>0</v>
      </c>
      <c r="AH53" s="230">
        <f>PERFIL_2_ESO!CD43*'2º ESO'!Z53</f>
        <v>0</v>
      </c>
      <c r="AI53" s="231">
        <f>PERFIL_2_ESO!CE43*'2º ESO'!AA53</f>
        <v>0</v>
      </c>
      <c r="AJ53" s="230">
        <f t="shared" si="1"/>
        <v>0</v>
      </c>
      <c r="AK53" s="230">
        <f t="shared" si="1"/>
        <v>0</v>
      </c>
      <c r="AL53" s="230">
        <f t="shared" si="1"/>
        <v>0</v>
      </c>
      <c r="AM53" s="230">
        <f t="shared" si="1"/>
        <v>0</v>
      </c>
      <c r="AN53" s="230">
        <f t="shared" si="1"/>
        <v>0</v>
      </c>
      <c r="AO53" s="230">
        <f t="shared" si="1"/>
        <v>0</v>
      </c>
      <c r="AP53" s="230">
        <f t="shared" si="1"/>
        <v>0</v>
      </c>
      <c r="AQ53" s="231">
        <f t="shared" si="1"/>
        <v>0</v>
      </c>
    </row>
    <row r="54" spans="1:43">
      <c r="A54" s="25">
        <v>31</v>
      </c>
      <c r="B54" s="145" t="str">
        <f>PERFIL_1_ESO!B44</f>
        <v>Alumno/a 31</v>
      </c>
      <c r="C54" s="148">
        <f t="shared" si="2"/>
        <v>64</v>
      </c>
      <c r="D54" s="147">
        <f t="shared" si="3"/>
        <v>23</v>
      </c>
      <c r="E54" s="147">
        <f t="shared" si="4"/>
        <v>55</v>
      </c>
      <c r="F54" s="147">
        <f t="shared" si="5"/>
        <v>59</v>
      </c>
      <c r="G54" s="147">
        <f t="shared" si="6"/>
        <v>65</v>
      </c>
      <c r="H54" s="147">
        <f t="shared" si="7"/>
        <v>76</v>
      </c>
      <c r="I54" s="147">
        <f t="shared" si="8"/>
        <v>30</v>
      </c>
      <c r="J54" s="147">
        <f t="shared" si="9"/>
        <v>50</v>
      </c>
      <c r="K54" s="229">
        <f>PERFIL_2_ESO!C44*'2º ESO'!C$3+PERFIL_2_ESO!K44*'2º ESO'!C$4+PERFIL_2_ESO!S44*'2º ESO'!C$5+PERFIL_2_ESO!AA44*'2º ESO'!C$6+PERFIL_2_ESO!AI44*'2º ESO'!C$7+PERFIL_2_ESO!AQ44*'2º ESO'!C$8+PERFIL_2_ESO!AY44*'2º ESO'!C$9+PERFIL_2_ESO!BG44*'2º ESO'!C$10+PERFIL_2_ESO!BO44*'2º ESO'!C$11</f>
        <v>0</v>
      </c>
      <c r="L54" s="230">
        <f>PERFIL_2_ESO!D44*'2º ESO'!D$3+PERFIL_2_ESO!L44*'2º ESO'!D$4+PERFIL_2_ESO!T44*'2º ESO'!D$5+PERFIL_2_ESO!AB44*'2º ESO'!D$6+PERFIL_2_ESO!AJ44*'2º ESO'!D$7+PERFIL_2_ESO!AR44*'2º ESO'!D$8+PERFIL_2_ESO!AZ44*'2º ESO'!D$9+PERFIL_2_ESO!BH44*'2º ESO'!D$10+PERFIL_2_ESO!BP44*'2º ESO'!D$11</f>
        <v>0</v>
      </c>
      <c r="M54" s="230">
        <f>PERFIL_2_ESO!E44*'2º ESO'!E$3+PERFIL_2_ESO!M44*'2º ESO'!E$4+PERFIL_2_ESO!U44*'2º ESO'!E$5+PERFIL_2_ESO!AC44*'2º ESO'!E$6+PERFIL_2_ESO!AK44*'2º ESO'!E$7+PERFIL_2_ESO!AS44*'2º ESO'!E$8+PERFIL_2_ESO!BA44*'2º ESO'!E$9+PERFIL_2_ESO!BI44*'2º ESO'!E$10+PERFIL_2_ESO!BQ44*'2º ESO'!E$11</f>
        <v>0</v>
      </c>
      <c r="N54" s="230">
        <f>PERFIL_2_ESO!F44*'2º ESO'!F$3+PERFIL_2_ESO!N44*'2º ESO'!F$4+PERFIL_2_ESO!V44*'2º ESO'!F$5+PERFIL_2_ESO!AD44*'2º ESO'!F$6+PERFIL_2_ESO!AL44*'2º ESO'!F$7+PERFIL_2_ESO!AT44*'2º ESO'!F$8+PERFIL_2_ESO!BB44*'2º ESO'!F$9+PERFIL_2_ESO!BJ44*'2º ESO'!F$10+PERFIL_2_ESO!BR44*'2º ESO'!F$11</f>
        <v>0</v>
      </c>
      <c r="O54" s="230">
        <f>PERFIL_2_ESO!G44*'2º ESO'!G$3+PERFIL_2_ESO!O44*'2º ESO'!G$4+PERFIL_2_ESO!W44*'2º ESO'!G$5+PERFIL_2_ESO!AE44*'2º ESO'!G$6+PERFIL_2_ESO!AM44*'2º ESO'!G$7+PERFIL_2_ESO!AU44*'2º ESO'!G$8+PERFIL_2_ESO!BC44*'2º ESO'!G$9+PERFIL_2_ESO!BK44*'2º ESO'!G$10+PERFIL_2_ESO!BS44*'2º ESO'!G$11</f>
        <v>0</v>
      </c>
      <c r="P54" s="230">
        <f>PERFIL_2_ESO!H44*'2º ESO'!H$3+PERFIL_2_ESO!P44*'2º ESO'!H$4+PERFIL_2_ESO!X44*'2º ESO'!H$5+PERFIL_2_ESO!AF44*'2º ESO'!H$6+PERFIL_2_ESO!AN44*'2º ESO'!H$7+PERFIL_2_ESO!AV44*'2º ESO'!H$8+PERFIL_2_ESO!BD44*'2º ESO'!H$9+PERFIL_2_ESO!BL44*'2º ESO'!H$10+PERFIL_2_ESO!BT44*'2º ESO'!H$11</f>
        <v>0</v>
      </c>
      <c r="Q54" s="230">
        <f>PERFIL_2_ESO!I44*'2º ESO'!I$3+PERFIL_2_ESO!Q44*'2º ESO'!I$4+PERFIL_2_ESO!Y44*'2º ESO'!I$5+PERFIL_2_ESO!AG44*'2º ESO'!I$6+PERFIL_2_ESO!AO44*'2º ESO'!I$7+PERFIL_2_ESO!AW44*'2º ESO'!I$8+PERFIL_2_ESO!BE44*'2º ESO'!I$9+PERFIL_2_ESO!BM44*'2º ESO'!I$10+PERFIL_2_ESO!BU44*'2º ESO'!I$11</f>
        <v>0</v>
      </c>
      <c r="R54" s="231">
        <f>PERFIL_2_ESO!J44*'2º ESO'!J$3+PERFIL_2_ESO!R44*'2º ESO'!J$4+PERFIL_2_ESO!Z44*'2º ESO'!J$5+PERFIL_2_ESO!AH44*'2º ESO'!J$6+PERFIL_2_ESO!AP44*'2º ESO'!J$7+PERFIL_2_ESO!AX44*'2º ESO'!J$8+PERFIL_2_ESO!BF44*'2º ESO'!J$9+PERFIL_2_ESO!BN44*'2º ESO'!J$10+PERFIL_2_ESO!BV44*'2º ESO'!J$11</f>
        <v>0</v>
      </c>
      <c r="S54" s="233">
        <f>IF(PERFIL_1_ESO!BO44='2º ESO'!$B$13,1,IF(PERFIL_1_ESO!BO44='2º ESO'!$B$14,2,IF(PERFIL_1_ESO!BO44='2º ESO'!$B$15,3,4)))</f>
        <v>1</v>
      </c>
      <c r="T54" s="232">
        <f t="shared" si="10"/>
        <v>0</v>
      </c>
      <c r="U54" s="233">
        <f t="shared" si="11"/>
        <v>0</v>
      </c>
      <c r="V54" s="233">
        <f t="shared" si="12"/>
        <v>0</v>
      </c>
      <c r="W54" s="233">
        <f t="shared" si="13"/>
        <v>0</v>
      </c>
      <c r="X54" s="233">
        <f t="shared" si="14"/>
        <v>0</v>
      </c>
      <c r="Y54" s="233">
        <f t="shared" si="15"/>
        <v>0</v>
      </c>
      <c r="Z54" s="233">
        <f t="shared" si="16"/>
        <v>0</v>
      </c>
      <c r="AA54" s="233">
        <f t="shared" si="17"/>
        <v>0</v>
      </c>
      <c r="AB54" s="229">
        <f>PERFIL_2_ESO!BX44*'2º ESO'!T54</f>
        <v>0</v>
      </c>
      <c r="AC54" s="230">
        <f>PERFIL_2_ESO!BY44*'2º ESO'!U54</f>
        <v>0</v>
      </c>
      <c r="AD54" s="230">
        <f>PERFIL_2_ESO!BZ44*'2º ESO'!V54</f>
        <v>0</v>
      </c>
      <c r="AE54" s="230">
        <f>PERFIL_2_ESO!CA44*'2º ESO'!W54</f>
        <v>0</v>
      </c>
      <c r="AF54" s="230">
        <f>PERFIL_2_ESO!CB44*'2º ESO'!X54</f>
        <v>0</v>
      </c>
      <c r="AG54" s="230">
        <f>PERFIL_2_ESO!CC44*'2º ESO'!Y54</f>
        <v>0</v>
      </c>
      <c r="AH54" s="230">
        <f>PERFIL_2_ESO!CD44*'2º ESO'!Z54</f>
        <v>0</v>
      </c>
      <c r="AI54" s="231">
        <f>PERFIL_2_ESO!CE44*'2º ESO'!AA54</f>
        <v>0</v>
      </c>
      <c r="AJ54" s="230">
        <f t="shared" si="1"/>
        <v>0</v>
      </c>
      <c r="AK54" s="230">
        <f t="shared" si="1"/>
        <v>0</v>
      </c>
      <c r="AL54" s="230">
        <f t="shared" si="1"/>
        <v>0</v>
      </c>
      <c r="AM54" s="230">
        <f t="shared" si="1"/>
        <v>0</v>
      </c>
      <c r="AN54" s="230">
        <f t="shared" si="1"/>
        <v>0</v>
      </c>
      <c r="AO54" s="230">
        <f t="shared" si="1"/>
        <v>0</v>
      </c>
      <c r="AP54" s="230">
        <f t="shared" si="1"/>
        <v>0</v>
      </c>
      <c r="AQ54" s="231">
        <f t="shared" si="1"/>
        <v>0</v>
      </c>
    </row>
    <row r="55" spans="1:43">
      <c r="A55" s="27">
        <v>32</v>
      </c>
      <c r="B55" s="144" t="str">
        <f>PERFIL_1_ESO!B45</f>
        <v>Alumno/a 32</v>
      </c>
      <c r="C55" s="148">
        <f t="shared" si="2"/>
        <v>64</v>
      </c>
      <c r="D55" s="147">
        <f t="shared" si="3"/>
        <v>23</v>
      </c>
      <c r="E55" s="147">
        <f t="shared" si="4"/>
        <v>55</v>
      </c>
      <c r="F55" s="147">
        <f t="shared" si="5"/>
        <v>59</v>
      </c>
      <c r="G55" s="147">
        <f t="shared" si="6"/>
        <v>65</v>
      </c>
      <c r="H55" s="147">
        <f t="shared" si="7"/>
        <v>76</v>
      </c>
      <c r="I55" s="147">
        <f t="shared" si="8"/>
        <v>30</v>
      </c>
      <c r="J55" s="147">
        <f t="shared" si="9"/>
        <v>50</v>
      </c>
      <c r="K55" s="229">
        <f>PERFIL_2_ESO!C45*'2º ESO'!C$3+PERFIL_2_ESO!K45*'2º ESO'!C$4+PERFIL_2_ESO!S45*'2º ESO'!C$5+PERFIL_2_ESO!AA45*'2º ESO'!C$6+PERFIL_2_ESO!AI45*'2º ESO'!C$7+PERFIL_2_ESO!AQ45*'2º ESO'!C$8+PERFIL_2_ESO!AY45*'2º ESO'!C$9+PERFIL_2_ESO!BG45*'2º ESO'!C$10+PERFIL_2_ESO!BO45*'2º ESO'!C$11</f>
        <v>0</v>
      </c>
      <c r="L55" s="230">
        <f>PERFIL_2_ESO!D45*'2º ESO'!D$3+PERFIL_2_ESO!L45*'2º ESO'!D$4+PERFIL_2_ESO!T45*'2º ESO'!D$5+PERFIL_2_ESO!AB45*'2º ESO'!D$6+PERFIL_2_ESO!AJ45*'2º ESO'!D$7+PERFIL_2_ESO!AR45*'2º ESO'!D$8+PERFIL_2_ESO!AZ45*'2º ESO'!D$9+PERFIL_2_ESO!BH45*'2º ESO'!D$10+PERFIL_2_ESO!BP45*'2º ESO'!D$11</f>
        <v>0</v>
      </c>
      <c r="M55" s="230">
        <f>PERFIL_2_ESO!E45*'2º ESO'!E$3+PERFIL_2_ESO!M45*'2º ESO'!E$4+PERFIL_2_ESO!U45*'2º ESO'!E$5+PERFIL_2_ESO!AC45*'2º ESO'!E$6+PERFIL_2_ESO!AK45*'2º ESO'!E$7+PERFIL_2_ESO!AS45*'2º ESO'!E$8+PERFIL_2_ESO!BA45*'2º ESO'!E$9+PERFIL_2_ESO!BI45*'2º ESO'!E$10+PERFIL_2_ESO!BQ45*'2º ESO'!E$11</f>
        <v>0</v>
      </c>
      <c r="N55" s="230">
        <f>PERFIL_2_ESO!F45*'2º ESO'!F$3+PERFIL_2_ESO!N45*'2º ESO'!F$4+PERFIL_2_ESO!V45*'2º ESO'!F$5+PERFIL_2_ESO!AD45*'2º ESO'!F$6+PERFIL_2_ESO!AL45*'2º ESO'!F$7+PERFIL_2_ESO!AT45*'2º ESO'!F$8+PERFIL_2_ESO!BB45*'2º ESO'!F$9+PERFIL_2_ESO!BJ45*'2º ESO'!F$10+PERFIL_2_ESO!BR45*'2º ESO'!F$11</f>
        <v>0</v>
      </c>
      <c r="O55" s="230">
        <f>PERFIL_2_ESO!G45*'2º ESO'!G$3+PERFIL_2_ESO!O45*'2º ESO'!G$4+PERFIL_2_ESO!W45*'2º ESO'!G$5+PERFIL_2_ESO!AE45*'2º ESO'!G$6+PERFIL_2_ESO!AM45*'2º ESO'!G$7+PERFIL_2_ESO!AU45*'2º ESO'!G$8+PERFIL_2_ESO!BC45*'2º ESO'!G$9+PERFIL_2_ESO!BK45*'2º ESO'!G$10+PERFIL_2_ESO!BS45*'2º ESO'!G$11</f>
        <v>0</v>
      </c>
      <c r="P55" s="230">
        <f>PERFIL_2_ESO!H45*'2º ESO'!H$3+PERFIL_2_ESO!P45*'2º ESO'!H$4+PERFIL_2_ESO!X45*'2º ESO'!H$5+PERFIL_2_ESO!AF45*'2º ESO'!H$6+PERFIL_2_ESO!AN45*'2º ESO'!H$7+PERFIL_2_ESO!AV45*'2º ESO'!H$8+PERFIL_2_ESO!BD45*'2º ESO'!H$9+PERFIL_2_ESO!BL45*'2º ESO'!H$10+PERFIL_2_ESO!BT45*'2º ESO'!H$11</f>
        <v>0</v>
      </c>
      <c r="Q55" s="230">
        <f>PERFIL_2_ESO!I45*'2º ESO'!I$3+PERFIL_2_ESO!Q45*'2º ESO'!I$4+PERFIL_2_ESO!Y45*'2º ESO'!I$5+PERFIL_2_ESO!AG45*'2º ESO'!I$6+PERFIL_2_ESO!AO45*'2º ESO'!I$7+PERFIL_2_ESO!AW45*'2º ESO'!I$8+PERFIL_2_ESO!BE45*'2º ESO'!I$9+PERFIL_2_ESO!BM45*'2º ESO'!I$10+PERFIL_2_ESO!BU45*'2º ESO'!I$11</f>
        <v>0</v>
      </c>
      <c r="R55" s="231">
        <f>PERFIL_2_ESO!J45*'2º ESO'!J$3+PERFIL_2_ESO!R45*'2º ESO'!J$4+PERFIL_2_ESO!Z45*'2º ESO'!J$5+PERFIL_2_ESO!AH45*'2º ESO'!J$6+PERFIL_2_ESO!AP45*'2º ESO'!J$7+PERFIL_2_ESO!AX45*'2º ESO'!J$8+PERFIL_2_ESO!BF45*'2º ESO'!J$9+PERFIL_2_ESO!BN45*'2º ESO'!J$10+PERFIL_2_ESO!BV45*'2º ESO'!J$11</f>
        <v>0</v>
      </c>
      <c r="S55" s="233">
        <f>IF(PERFIL_1_ESO!BO45='2º ESO'!$B$13,1,IF(PERFIL_1_ESO!BO45='2º ESO'!$B$14,2,IF(PERFIL_1_ESO!BO45='2º ESO'!$B$15,3,4)))</f>
        <v>1</v>
      </c>
      <c r="T55" s="232">
        <f t="shared" si="10"/>
        <v>0</v>
      </c>
      <c r="U55" s="233">
        <f t="shared" si="11"/>
        <v>0</v>
      </c>
      <c r="V55" s="233">
        <f t="shared" si="12"/>
        <v>0</v>
      </c>
      <c r="W55" s="233">
        <f t="shared" si="13"/>
        <v>0</v>
      </c>
      <c r="X55" s="233">
        <f t="shared" si="14"/>
        <v>0</v>
      </c>
      <c r="Y55" s="233">
        <f t="shared" si="15"/>
        <v>0</v>
      </c>
      <c r="Z55" s="233">
        <f t="shared" si="16"/>
        <v>0</v>
      </c>
      <c r="AA55" s="233">
        <f t="shared" si="17"/>
        <v>0</v>
      </c>
      <c r="AB55" s="229">
        <f>PERFIL_2_ESO!BX45*'2º ESO'!T55</f>
        <v>0</v>
      </c>
      <c r="AC55" s="230">
        <f>PERFIL_2_ESO!BY45*'2º ESO'!U55</f>
        <v>0</v>
      </c>
      <c r="AD55" s="230">
        <f>PERFIL_2_ESO!BZ45*'2º ESO'!V55</f>
        <v>0</v>
      </c>
      <c r="AE55" s="230">
        <f>PERFIL_2_ESO!CA45*'2º ESO'!W55</f>
        <v>0</v>
      </c>
      <c r="AF55" s="230">
        <f>PERFIL_2_ESO!CB45*'2º ESO'!X55</f>
        <v>0</v>
      </c>
      <c r="AG55" s="230">
        <f>PERFIL_2_ESO!CC45*'2º ESO'!Y55</f>
        <v>0</v>
      </c>
      <c r="AH55" s="230">
        <f>PERFIL_2_ESO!CD45*'2º ESO'!Z55</f>
        <v>0</v>
      </c>
      <c r="AI55" s="231">
        <f>PERFIL_2_ESO!CE45*'2º ESO'!AA55</f>
        <v>0</v>
      </c>
      <c r="AJ55" s="230">
        <f t="shared" si="1"/>
        <v>0</v>
      </c>
      <c r="AK55" s="230">
        <f t="shared" si="1"/>
        <v>0</v>
      </c>
      <c r="AL55" s="230">
        <f t="shared" si="1"/>
        <v>0</v>
      </c>
      <c r="AM55" s="230">
        <f t="shared" si="1"/>
        <v>0</v>
      </c>
      <c r="AN55" s="230">
        <f t="shared" si="1"/>
        <v>0</v>
      </c>
      <c r="AO55" s="230">
        <f t="shared" si="1"/>
        <v>0</v>
      </c>
      <c r="AP55" s="230">
        <f t="shared" si="1"/>
        <v>0</v>
      </c>
      <c r="AQ55" s="231">
        <f t="shared" ref="AQ55:AQ63" si="18">(R55+AI55)/(J55+AA55)</f>
        <v>0</v>
      </c>
    </row>
    <row r="56" spans="1:43" ht="17" thickBot="1">
      <c r="A56" s="29">
        <v>33</v>
      </c>
      <c r="B56" s="145" t="str">
        <f>PERFIL_1_ESO!B46</f>
        <v>Alumno/a 33</v>
      </c>
      <c r="C56" s="148">
        <f t="shared" si="2"/>
        <v>64</v>
      </c>
      <c r="D56" s="147">
        <f t="shared" si="3"/>
        <v>23</v>
      </c>
      <c r="E56" s="147">
        <f t="shared" si="4"/>
        <v>55</v>
      </c>
      <c r="F56" s="147">
        <f t="shared" si="5"/>
        <v>59</v>
      </c>
      <c r="G56" s="147">
        <f t="shared" si="6"/>
        <v>65</v>
      </c>
      <c r="H56" s="147">
        <f t="shared" si="7"/>
        <v>76</v>
      </c>
      <c r="I56" s="147">
        <f t="shared" si="8"/>
        <v>30</v>
      </c>
      <c r="J56" s="147">
        <f t="shared" si="9"/>
        <v>50</v>
      </c>
      <c r="K56" s="229">
        <f>PERFIL_2_ESO!C46*'2º ESO'!C$3+PERFIL_2_ESO!K46*'2º ESO'!C$4+PERFIL_2_ESO!S46*'2º ESO'!C$5+PERFIL_2_ESO!AA46*'2º ESO'!C$6+PERFIL_2_ESO!AI46*'2º ESO'!C$7+PERFIL_2_ESO!AQ46*'2º ESO'!C$8+PERFIL_2_ESO!AY46*'2º ESO'!C$9+PERFIL_2_ESO!BG46*'2º ESO'!C$10+PERFIL_2_ESO!BO46*'2º ESO'!C$11</f>
        <v>0</v>
      </c>
      <c r="L56" s="230">
        <f>PERFIL_2_ESO!D46*'2º ESO'!D$3+PERFIL_2_ESO!L46*'2º ESO'!D$4+PERFIL_2_ESO!T46*'2º ESO'!D$5+PERFIL_2_ESO!AB46*'2º ESO'!D$6+PERFIL_2_ESO!AJ46*'2º ESO'!D$7+PERFIL_2_ESO!AR46*'2º ESO'!D$8+PERFIL_2_ESO!AZ46*'2º ESO'!D$9+PERFIL_2_ESO!BH46*'2º ESO'!D$10+PERFIL_2_ESO!BP46*'2º ESO'!D$11</f>
        <v>0</v>
      </c>
      <c r="M56" s="230">
        <f>PERFIL_2_ESO!E46*'2º ESO'!E$3+PERFIL_2_ESO!M46*'2º ESO'!E$4+PERFIL_2_ESO!U46*'2º ESO'!E$5+PERFIL_2_ESO!AC46*'2º ESO'!E$6+PERFIL_2_ESO!AK46*'2º ESO'!E$7+PERFIL_2_ESO!AS46*'2º ESO'!E$8+PERFIL_2_ESO!BA46*'2º ESO'!E$9+PERFIL_2_ESO!BI46*'2º ESO'!E$10+PERFIL_2_ESO!BQ46*'2º ESO'!E$11</f>
        <v>0</v>
      </c>
      <c r="N56" s="230">
        <f>PERFIL_2_ESO!F46*'2º ESO'!F$3+PERFIL_2_ESO!N46*'2º ESO'!F$4+PERFIL_2_ESO!V46*'2º ESO'!F$5+PERFIL_2_ESO!AD46*'2º ESO'!F$6+PERFIL_2_ESO!AL46*'2º ESO'!F$7+PERFIL_2_ESO!AT46*'2º ESO'!F$8+PERFIL_2_ESO!BB46*'2º ESO'!F$9+PERFIL_2_ESO!BJ46*'2º ESO'!F$10+PERFIL_2_ESO!BR46*'2º ESO'!F$11</f>
        <v>0</v>
      </c>
      <c r="O56" s="230">
        <f>PERFIL_2_ESO!G46*'2º ESO'!G$3+PERFIL_2_ESO!O46*'2º ESO'!G$4+PERFIL_2_ESO!W46*'2º ESO'!G$5+PERFIL_2_ESO!AE46*'2º ESO'!G$6+PERFIL_2_ESO!AM46*'2º ESO'!G$7+PERFIL_2_ESO!AU46*'2º ESO'!G$8+PERFIL_2_ESO!BC46*'2º ESO'!G$9+PERFIL_2_ESO!BK46*'2º ESO'!G$10+PERFIL_2_ESO!BS46*'2º ESO'!G$11</f>
        <v>0</v>
      </c>
      <c r="P56" s="230">
        <f>PERFIL_2_ESO!H46*'2º ESO'!H$3+PERFIL_2_ESO!P46*'2º ESO'!H$4+PERFIL_2_ESO!X46*'2º ESO'!H$5+PERFIL_2_ESO!AF46*'2º ESO'!H$6+PERFIL_2_ESO!AN46*'2º ESO'!H$7+PERFIL_2_ESO!AV46*'2º ESO'!H$8+PERFIL_2_ESO!BD46*'2º ESO'!H$9+PERFIL_2_ESO!BL46*'2º ESO'!H$10+PERFIL_2_ESO!BT46*'2º ESO'!H$11</f>
        <v>0</v>
      </c>
      <c r="Q56" s="230">
        <f>PERFIL_2_ESO!I46*'2º ESO'!I$3+PERFIL_2_ESO!Q46*'2º ESO'!I$4+PERFIL_2_ESO!Y46*'2º ESO'!I$5+PERFIL_2_ESO!AG46*'2º ESO'!I$6+PERFIL_2_ESO!AO46*'2º ESO'!I$7+PERFIL_2_ESO!AW46*'2º ESO'!I$8+PERFIL_2_ESO!BE46*'2º ESO'!I$9+PERFIL_2_ESO!BM46*'2º ESO'!I$10+PERFIL_2_ESO!BU46*'2º ESO'!I$11</f>
        <v>0</v>
      </c>
      <c r="R56" s="231">
        <f>PERFIL_2_ESO!J46*'2º ESO'!J$3+PERFIL_2_ESO!R46*'2º ESO'!J$4+PERFIL_2_ESO!Z46*'2º ESO'!J$5+PERFIL_2_ESO!AH46*'2º ESO'!J$6+PERFIL_2_ESO!AP46*'2º ESO'!J$7+PERFIL_2_ESO!AX46*'2º ESO'!J$8+PERFIL_2_ESO!BF46*'2º ESO'!J$9+PERFIL_2_ESO!BN46*'2º ESO'!J$10+PERFIL_2_ESO!BV46*'2º ESO'!J$11</f>
        <v>0</v>
      </c>
      <c r="S56" s="233">
        <f>IF(PERFIL_1_ESO!BO46='2º ESO'!$B$13,1,IF(PERFIL_1_ESO!BO46='2º ESO'!$B$14,2,IF(PERFIL_1_ESO!BO46='2º ESO'!$B$15,3,4)))</f>
        <v>1</v>
      </c>
      <c r="T56" s="232">
        <f t="shared" si="10"/>
        <v>0</v>
      </c>
      <c r="U56" s="233">
        <f t="shared" si="11"/>
        <v>0</v>
      </c>
      <c r="V56" s="233">
        <f t="shared" si="12"/>
        <v>0</v>
      </c>
      <c r="W56" s="233">
        <f t="shared" si="13"/>
        <v>0</v>
      </c>
      <c r="X56" s="233">
        <f t="shared" si="14"/>
        <v>0</v>
      </c>
      <c r="Y56" s="233">
        <f t="shared" si="15"/>
        <v>0</v>
      </c>
      <c r="Z56" s="233">
        <f t="shared" si="16"/>
        <v>0</v>
      </c>
      <c r="AA56" s="233">
        <f t="shared" si="17"/>
        <v>0</v>
      </c>
      <c r="AB56" s="229">
        <f>PERFIL_2_ESO!BX46*'2º ESO'!T56</f>
        <v>0</v>
      </c>
      <c r="AC56" s="230">
        <f>PERFIL_2_ESO!BY46*'2º ESO'!U56</f>
        <v>0</v>
      </c>
      <c r="AD56" s="230">
        <f>PERFIL_2_ESO!BZ46*'2º ESO'!V56</f>
        <v>0</v>
      </c>
      <c r="AE56" s="230">
        <f>PERFIL_2_ESO!CA46*'2º ESO'!W56</f>
        <v>0</v>
      </c>
      <c r="AF56" s="230">
        <f>PERFIL_2_ESO!CB46*'2º ESO'!X56</f>
        <v>0</v>
      </c>
      <c r="AG56" s="230">
        <f>PERFIL_2_ESO!CC46*'2º ESO'!Y56</f>
        <v>0</v>
      </c>
      <c r="AH56" s="230">
        <f>PERFIL_2_ESO!CD46*'2º ESO'!Z56</f>
        <v>0</v>
      </c>
      <c r="AI56" s="231">
        <f>PERFIL_2_ESO!CE46*'2º ESO'!AA56</f>
        <v>0</v>
      </c>
      <c r="AJ56" s="230">
        <f t="shared" ref="AJ56:AP63" si="19">(K56+AB56)/(C56+T56)</f>
        <v>0</v>
      </c>
      <c r="AK56" s="230">
        <f t="shared" si="19"/>
        <v>0</v>
      </c>
      <c r="AL56" s="230">
        <f t="shared" si="19"/>
        <v>0</v>
      </c>
      <c r="AM56" s="230">
        <f t="shared" si="19"/>
        <v>0</v>
      </c>
      <c r="AN56" s="230">
        <f t="shared" si="19"/>
        <v>0</v>
      </c>
      <c r="AO56" s="230">
        <f t="shared" si="19"/>
        <v>0</v>
      </c>
      <c r="AP56" s="230">
        <f t="shared" si="19"/>
        <v>0</v>
      </c>
      <c r="AQ56" s="231">
        <f t="shared" si="18"/>
        <v>0</v>
      </c>
    </row>
    <row r="57" spans="1:43">
      <c r="A57" s="25">
        <v>34</v>
      </c>
      <c r="B57" s="144" t="str">
        <f>PERFIL_1_ESO!B47</f>
        <v>Alumno/a 34</v>
      </c>
      <c r="C57" s="148">
        <f t="shared" si="2"/>
        <v>64</v>
      </c>
      <c r="D57" s="147">
        <f t="shared" si="3"/>
        <v>23</v>
      </c>
      <c r="E57" s="147">
        <f t="shared" si="4"/>
        <v>55</v>
      </c>
      <c r="F57" s="147">
        <f t="shared" si="5"/>
        <v>59</v>
      </c>
      <c r="G57" s="147">
        <f t="shared" si="6"/>
        <v>65</v>
      </c>
      <c r="H57" s="147">
        <f t="shared" si="7"/>
        <v>76</v>
      </c>
      <c r="I57" s="147">
        <f t="shared" si="8"/>
        <v>30</v>
      </c>
      <c r="J57" s="147">
        <f t="shared" si="9"/>
        <v>50</v>
      </c>
      <c r="K57" s="229">
        <f>PERFIL_2_ESO!C47*'2º ESO'!C$3+PERFIL_2_ESO!K47*'2º ESO'!C$4+PERFIL_2_ESO!S47*'2º ESO'!C$5+PERFIL_2_ESO!AA47*'2º ESO'!C$6+PERFIL_2_ESO!AI47*'2º ESO'!C$7+PERFIL_2_ESO!AQ47*'2º ESO'!C$8+PERFIL_2_ESO!AY47*'2º ESO'!C$9+PERFIL_2_ESO!BG47*'2º ESO'!C$10+PERFIL_2_ESO!BO47*'2º ESO'!C$11</f>
        <v>0</v>
      </c>
      <c r="L57" s="230">
        <f>PERFIL_2_ESO!D47*'2º ESO'!D$3+PERFIL_2_ESO!L47*'2º ESO'!D$4+PERFIL_2_ESO!T47*'2º ESO'!D$5+PERFIL_2_ESO!AB47*'2º ESO'!D$6+PERFIL_2_ESO!AJ47*'2º ESO'!D$7+PERFIL_2_ESO!AR47*'2º ESO'!D$8+PERFIL_2_ESO!AZ47*'2º ESO'!D$9+PERFIL_2_ESO!BH47*'2º ESO'!D$10+PERFIL_2_ESO!BP47*'2º ESO'!D$11</f>
        <v>0</v>
      </c>
      <c r="M57" s="230">
        <f>PERFIL_2_ESO!E47*'2º ESO'!E$3+PERFIL_2_ESO!M47*'2º ESO'!E$4+PERFIL_2_ESO!U47*'2º ESO'!E$5+PERFIL_2_ESO!AC47*'2º ESO'!E$6+PERFIL_2_ESO!AK47*'2º ESO'!E$7+PERFIL_2_ESO!AS47*'2º ESO'!E$8+PERFIL_2_ESO!BA47*'2º ESO'!E$9+PERFIL_2_ESO!BI47*'2º ESO'!E$10+PERFIL_2_ESO!BQ47*'2º ESO'!E$11</f>
        <v>0</v>
      </c>
      <c r="N57" s="230">
        <f>PERFIL_2_ESO!F47*'2º ESO'!F$3+PERFIL_2_ESO!N47*'2º ESO'!F$4+PERFIL_2_ESO!V47*'2º ESO'!F$5+PERFIL_2_ESO!AD47*'2º ESO'!F$6+PERFIL_2_ESO!AL47*'2º ESO'!F$7+PERFIL_2_ESO!AT47*'2º ESO'!F$8+PERFIL_2_ESO!BB47*'2º ESO'!F$9+PERFIL_2_ESO!BJ47*'2º ESO'!F$10+PERFIL_2_ESO!BR47*'2º ESO'!F$11</f>
        <v>0</v>
      </c>
      <c r="O57" s="230">
        <f>PERFIL_2_ESO!G47*'2º ESO'!G$3+PERFIL_2_ESO!O47*'2º ESO'!G$4+PERFIL_2_ESO!W47*'2º ESO'!G$5+PERFIL_2_ESO!AE47*'2º ESO'!G$6+PERFIL_2_ESO!AM47*'2º ESO'!G$7+PERFIL_2_ESO!AU47*'2º ESO'!G$8+PERFIL_2_ESO!BC47*'2º ESO'!G$9+PERFIL_2_ESO!BK47*'2º ESO'!G$10+PERFIL_2_ESO!BS47*'2º ESO'!G$11</f>
        <v>0</v>
      </c>
      <c r="P57" s="230">
        <f>PERFIL_2_ESO!H47*'2º ESO'!H$3+PERFIL_2_ESO!P47*'2º ESO'!H$4+PERFIL_2_ESO!X47*'2º ESO'!H$5+PERFIL_2_ESO!AF47*'2º ESO'!H$6+PERFIL_2_ESO!AN47*'2º ESO'!H$7+PERFIL_2_ESO!AV47*'2º ESO'!H$8+PERFIL_2_ESO!BD47*'2º ESO'!H$9+PERFIL_2_ESO!BL47*'2º ESO'!H$10+PERFIL_2_ESO!BT47*'2º ESO'!H$11</f>
        <v>0</v>
      </c>
      <c r="Q57" s="230">
        <f>PERFIL_2_ESO!I47*'2º ESO'!I$3+PERFIL_2_ESO!Q47*'2º ESO'!I$4+PERFIL_2_ESO!Y47*'2º ESO'!I$5+PERFIL_2_ESO!AG47*'2º ESO'!I$6+PERFIL_2_ESO!AO47*'2º ESO'!I$7+PERFIL_2_ESO!AW47*'2º ESO'!I$8+PERFIL_2_ESO!BE47*'2º ESO'!I$9+PERFIL_2_ESO!BM47*'2º ESO'!I$10+PERFIL_2_ESO!BU47*'2º ESO'!I$11</f>
        <v>0</v>
      </c>
      <c r="R57" s="231">
        <f>PERFIL_2_ESO!J47*'2º ESO'!J$3+PERFIL_2_ESO!R47*'2º ESO'!J$4+PERFIL_2_ESO!Z47*'2º ESO'!J$5+PERFIL_2_ESO!AH47*'2º ESO'!J$6+PERFIL_2_ESO!AP47*'2º ESO'!J$7+PERFIL_2_ESO!AX47*'2º ESO'!J$8+PERFIL_2_ESO!BF47*'2º ESO'!J$9+PERFIL_2_ESO!BN47*'2º ESO'!J$10+PERFIL_2_ESO!BV47*'2º ESO'!J$11</f>
        <v>0</v>
      </c>
      <c r="S57" s="233">
        <f>IF(PERFIL_1_ESO!BO47='2º ESO'!$B$13,1,IF(PERFIL_1_ESO!BO47='2º ESO'!$B$14,2,IF(PERFIL_1_ESO!BO47='2º ESO'!$B$15,3,4)))</f>
        <v>1</v>
      </c>
      <c r="T57" s="232">
        <f t="shared" si="10"/>
        <v>0</v>
      </c>
      <c r="U57" s="233">
        <f t="shared" si="11"/>
        <v>0</v>
      </c>
      <c r="V57" s="233">
        <f t="shared" si="12"/>
        <v>0</v>
      </c>
      <c r="W57" s="233">
        <f t="shared" si="13"/>
        <v>0</v>
      </c>
      <c r="X57" s="233">
        <f t="shared" si="14"/>
        <v>0</v>
      </c>
      <c r="Y57" s="233">
        <f t="shared" si="15"/>
        <v>0</v>
      </c>
      <c r="Z57" s="233">
        <f t="shared" si="16"/>
        <v>0</v>
      </c>
      <c r="AA57" s="233">
        <f t="shared" si="17"/>
        <v>0</v>
      </c>
      <c r="AB57" s="229">
        <f>PERFIL_2_ESO!BX47*'2º ESO'!T57</f>
        <v>0</v>
      </c>
      <c r="AC57" s="230">
        <f>PERFIL_2_ESO!BY47*'2º ESO'!U57</f>
        <v>0</v>
      </c>
      <c r="AD57" s="230">
        <f>PERFIL_2_ESO!BZ47*'2º ESO'!V57</f>
        <v>0</v>
      </c>
      <c r="AE57" s="230">
        <f>PERFIL_2_ESO!CA47*'2º ESO'!W57</f>
        <v>0</v>
      </c>
      <c r="AF57" s="230">
        <f>PERFIL_2_ESO!CB47*'2º ESO'!X57</f>
        <v>0</v>
      </c>
      <c r="AG57" s="230">
        <f>PERFIL_2_ESO!CC47*'2º ESO'!Y57</f>
        <v>0</v>
      </c>
      <c r="AH57" s="230">
        <f>PERFIL_2_ESO!CD47*'2º ESO'!Z57</f>
        <v>0</v>
      </c>
      <c r="AI57" s="231">
        <f>PERFIL_2_ESO!CE47*'2º ESO'!AA57</f>
        <v>0</v>
      </c>
      <c r="AJ57" s="230">
        <f t="shared" si="19"/>
        <v>0</v>
      </c>
      <c r="AK57" s="230">
        <f t="shared" si="19"/>
        <v>0</v>
      </c>
      <c r="AL57" s="230">
        <f t="shared" si="19"/>
        <v>0</v>
      </c>
      <c r="AM57" s="230">
        <f t="shared" si="19"/>
        <v>0</v>
      </c>
      <c r="AN57" s="230">
        <f t="shared" si="19"/>
        <v>0</v>
      </c>
      <c r="AO57" s="230">
        <f t="shared" si="19"/>
        <v>0</v>
      </c>
      <c r="AP57" s="230">
        <f t="shared" si="19"/>
        <v>0</v>
      </c>
      <c r="AQ57" s="231">
        <f t="shared" si="18"/>
        <v>0</v>
      </c>
    </row>
    <row r="58" spans="1:43">
      <c r="A58" s="27">
        <v>35</v>
      </c>
      <c r="B58" s="145" t="str">
        <f>PERFIL_1_ESO!B48</f>
        <v>Alumno/a 35</v>
      </c>
      <c r="C58" s="148">
        <f t="shared" si="2"/>
        <v>64</v>
      </c>
      <c r="D58" s="147">
        <f t="shared" si="3"/>
        <v>23</v>
      </c>
      <c r="E58" s="147">
        <f t="shared" si="4"/>
        <v>55</v>
      </c>
      <c r="F58" s="147">
        <f t="shared" si="5"/>
        <v>59</v>
      </c>
      <c r="G58" s="147">
        <f t="shared" si="6"/>
        <v>65</v>
      </c>
      <c r="H58" s="147">
        <f t="shared" si="7"/>
        <v>76</v>
      </c>
      <c r="I58" s="147">
        <f t="shared" si="8"/>
        <v>30</v>
      </c>
      <c r="J58" s="147">
        <f t="shared" si="9"/>
        <v>50</v>
      </c>
      <c r="K58" s="229">
        <f>PERFIL_2_ESO!C48*'2º ESO'!C$3+PERFIL_2_ESO!K48*'2º ESO'!C$4+PERFIL_2_ESO!S48*'2º ESO'!C$5+PERFIL_2_ESO!AA48*'2º ESO'!C$6+PERFIL_2_ESO!AI48*'2º ESO'!C$7+PERFIL_2_ESO!AQ48*'2º ESO'!C$8+PERFIL_2_ESO!AY48*'2º ESO'!C$9+PERFIL_2_ESO!BG48*'2º ESO'!C$10+PERFIL_2_ESO!BO48*'2º ESO'!C$11</f>
        <v>0</v>
      </c>
      <c r="L58" s="230">
        <f>PERFIL_2_ESO!D48*'2º ESO'!D$3+PERFIL_2_ESO!L48*'2º ESO'!D$4+PERFIL_2_ESO!T48*'2º ESO'!D$5+PERFIL_2_ESO!AB48*'2º ESO'!D$6+PERFIL_2_ESO!AJ48*'2º ESO'!D$7+PERFIL_2_ESO!AR48*'2º ESO'!D$8+PERFIL_2_ESO!AZ48*'2º ESO'!D$9+PERFIL_2_ESO!BH48*'2º ESO'!D$10+PERFIL_2_ESO!BP48*'2º ESO'!D$11</f>
        <v>0</v>
      </c>
      <c r="M58" s="230">
        <f>PERFIL_2_ESO!E48*'2º ESO'!E$3+PERFIL_2_ESO!M48*'2º ESO'!E$4+PERFIL_2_ESO!U48*'2º ESO'!E$5+PERFIL_2_ESO!AC48*'2º ESO'!E$6+PERFIL_2_ESO!AK48*'2º ESO'!E$7+PERFIL_2_ESO!AS48*'2º ESO'!E$8+PERFIL_2_ESO!BA48*'2º ESO'!E$9+PERFIL_2_ESO!BI48*'2º ESO'!E$10+PERFIL_2_ESO!BQ48*'2º ESO'!E$11</f>
        <v>0</v>
      </c>
      <c r="N58" s="230">
        <f>PERFIL_2_ESO!F48*'2º ESO'!F$3+PERFIL_2_ESO!N48*'2º ESO'!F$4+PERFIL_2_ESO!V48*'2º ESO'!F$5+PERFIL_2_ESO!AD48*'2º ESO'!F$6+PERFIL_2_ESO!AL48*'2º ESO'!F$7+PERFIL_2_ESO!AT48*'2º ESO'!F$8+PERFIL_2_ESO!BB48*'2º ESO'!F$9+PERFIL_2_ESO!BJ48*'2º ESO'!F$10+PERFIL_2_ESO!BR48*'2º ESO'!F$11</f>
        <v>0</v>
      </c>
      <c r="O58" s="230">
        <f>PERFIL_2_ESO!G48*'2º ESO'!G$3+PERFIL_2_ESO!O48*'2º ESO'!G$4+PERFIL_2_ESO!W48*'2º ESO'!G$5+PERFIL_2_ESO!AE48*'2º ESO'!G$6+PERFIL_2_ESO!AM48*'2º ESO'!G$7+PERFIL_2_ESO!AU48*'2º ESO'!G$8+PERFIL_2_ESO!BC48*'2º ESO'!G$9+PERFIL_2_ESO!BK48*'2º ESO'!G$10+PERFIL_2_ESO!BS48*'2º ESO'!G$11</f>
        <v>0</v>
      </c>
      <c r="P58" s="230">
        <f>PERFIL_2_ESO!H48*'2º ESO'!H$3+PERFIL_2_ESO!P48*'2º ESO'!H$4+PERFIL_2_ESO!X48*'2º ESO'!H$5+PERFIL_2_ESO!AF48*'2º ESO'!H$6+PERFIL_2_ESO!AN48*'2º ESO'!H$7+PERFIL_2_ESO!AV48*'2º ESO'!H$8+PERFIL_2_ESO!BD48*'2º ESO'!H$9+PERFIL_2_ESO!BL48*'2º ESO'!H$10+PERFIL_2_ESO!BT48*'2º ESO'!H$11</f>
        <v>0</v>
      </c>
      <c r="Q58" s="230">
        <f>PERFIL_2_ESO!I48*'2º ESO'!I$3+PERFIL_2_ESO!Q48*'2º ESO'!I$4+PERFIL_2_ESO!Y48*'2º ESO'!I$5+PERFIL_2_ESO!AG48*'2º ESO'!I$6+PERFIL_2_ESO!AO48*'2º ESO'!I$7+PERFIL_2_ESO!AW48*'2º ESO'!I$8+PERFIL_2_ESO!BE48*'2º ESO'!I$9+PERFIL_2_ESO!BM48*'2º ESO'!I$10+PERFIL_2_ESO!BU48*'2º ESO'!I$11</f>
        <v>0</v>
      </c>
      <c r="R58" s="231">
        <f>PERFIL_2_ESO!J48*'2º ESO'!J$3+PERFIL_2_ESO!R48*'2º ESO'!J$4+PERFIL_2_ESO!Z48*'2º ESO'!J$5+PERFIL_2_ESO!AH48*'2º ESO'!J$6+PERFIL_2_ESO!AP48*'2º ESO'!J$7+PERFIL_2_ESO!AX48*'2º ESO'!J$8+PERFIL_2_ESO!BF48*'2º ESO'!J$9+PERFIL_2_ESO!BN48*'2º ESO'!J$10+PERFIL_2_ESO!BV48*'2º ESO'!J$11</f>
        <v>0</v>
      </c>
      <c r="S58" s="233">
        <f>IF(PERFIL_1_ESO!BO48='2º ESO'!$B$13,1,IF(PERFIL_1_ESO!BO48='2º ESO'!$B$14,2,IF(PERFIL_1_ESO!BO48='2º ESO'!$B$15,3,4)))</f>
        <v>1</v>
      </c>
      <c r="T58" s="232">
        <f t="shared" si="10"/>
        <v>0</v>
      </c>
      <c r="U58" s="233">
        <f t="shared" si="11"/>
        <v>0</v>
      </c>
      <c r="V58" s="233">
        <f t="shared" si="12"/>
        <v>0</v>
      </c>
      <c r="W58" s="233">
        <f t="shared" si="13"/>
        <v>0</v>
      </c>
      <c r="X58" s="233">
        <f t="shared" si="14"/>
        <v>0</v>
      </c>
      <c r="Y58" s="233">
        <f t="shared" si="15"/>
        <v>0</v>
      </c>
      <c r="Z58" s="233">
        <f t="shared" si="16"/>
        <v>0</v>
      </c>
      <c r="AA58" s="233">
        <f t="shared" si="17"/>
        <v>0</v>
      </c>
      <c r="AB58" s="229">
        <f>PERFIL_2_ESO!BX48*'2º ESO'!T58</f>
        <v>0</v>
      </c>
      <c r="AC58" s="230">
        <f>PERFIL_2_ESO!BY48*'2º ESO'!U58</f>
        <v>0</v>
      </c>
      <c r="AD58" s="230">
        <f>PERFIL_2_ESO!BZ48*'2º ESO'!V58</f>
        <v>0</v>
      </c>
      <c r="AE58" s="230">
        <f>PERFIL_2_ESO!CA48*'2º ESO'!W58</f>
        <v>0</v>
      </c>
      <c r="AF58" s="230">
        <f>PERFIL_2_ESO!CB48*'2º ESO'!X58</f>
        <v>0</v>
      </c>
      <c r="AG58" s="230">
        <f>PERFIL_2_ESO!CC48*'2º ESO'!Y58</f>
        <v>0</v>
      </c>
      <c r="AH58" s="230">
        <f>PERFIL_2_ESO!CD48*'2º ESO'!Z58</f>
        <v>0</v>
      </c>
      <c r="AI58" s="231">
        <f>PERFIL_2_ESO!CE48*'2º ESO'!AA58</f>
        <v>0</v>
      </c>
      <c r="AJ58" s="230">
        <f t="shared" si="19"/>
        <v>0</v>
      </c>
      <c r="AK58" s="230">
        <f t="shared" si="19"/>
        <v>0</v>
      </c>
      <c r="AL58" s="230">
        <f t="shared" si="19"/>
        <v>0</v>
      </c>
      <c r="AM58" s="230">
        <f t="shared" si="19"/>
        <v>0</v>
      </c>
      <c r="AN58" s="230">
        <f t="shared" si="19"/>
        <v>0</v>
      </c>
      <c r="AO58" s="230">
        <f t="shared" si="19"/>
        <v>0</v>
      </c>
      <c r="AP58" s="230">
        <f t="shared" si="19"/>
        <v>0</v>
      </c>
      <c r="AQ58" s="231">
        <f t="shared" si="18"/>
        <v>0</v>
      </c>
    </row>
    <row r="59" spans="1:43" ht="17" thickBot="1">
      <c r="A59" s="29">
        <v>36</v>
      </c>
      <c r="B59" s="144" t="str">
        <f>PERFIL_1_ESO!B49</f>
        <v>Alumno/a 36</v>
      </c>
      <c r="C59" s="148">
        <f t="shared" si="2"/>
        <v>64</v>
      </c>
      <c r="D59" s="147">
        <f t="shared" si="3"/>
        <v>23</v>
      </c>
      <c r="E59" s="147">
        <f t="shared" si="4"/>
        <v>55</v>
      </c>
      <c r="F59" s="147">
        <f t="shared" si="5"/>
        <v>59</v>
      </c>
      <c r="G59" s="147">
        <f t="shared" si="6"/>
        <v>65</v>
      </c>
      <c r="H59" s="147">
        <f t="shared" si="7"/>
        <v>76</v>
      </c>
      <c r="I59" s="147">
        <f t="shared" si="8"/>
        <v>30</v>
      </c>
      <c r="J59" s="147">
        <f t="shared" si="9"/>
        <v>50</v>
      </c>
      <c r="K59" s="229">
        <f>PERFIL_2_ESO!C49*'2º ESO'!C$3+PERFIL_2_ESO!K49*'2º ESO'!C$4+PERFIL_2_ESO!S49*'2º ESO'!C$5+PERFIL_2_ESO!AA49*'2º ESO'!C$6+PERFIL_2_ESO!AI49*'2º ESO'!C$7+PERFIL_2_ESO!AQ49*'2º ESO'!C$8+PERFIL_2_ESO!AY49*'2º ESO'!C$9+PERFIL_2_ESO!BG49*'2º ESO'!C$10+PERFIL_2_ESO!BO49*'2º ESO'!C$11</f>
        <v>0</v>
      </c>
      <c r="L59" s="230">
        <f>PERFIL_2_ESO!D49*'2º ESO'!D$3+PERFIL_2_ESO!L49*'2º ESO'!D$4+PERFIL_2_ESO!T49*'2º ESO'!D$5+PERFIL_2_ESO!AB49*'2º ESO'!D$6+PERFIL_2_ESO!AJ49*'2º ESO'!D$7+PERFIL_2_ESO!AR49*'2º ESO'!D$8+PERFIL_2_ESO!AZ49*'2º ESO'!D$9+PERFIL_2_ESO!BH49*'2º ESO'!D$10+PERFIL_2_ESO!BP49*'2º ESO'!D$11</f>
        <v>0</v>
      </c>
      <c r="M59" s="230">
        <f>PERFIL_2_ESO!E49*'2º ESO'!E$3+PERFIL_2_ESO!M49*'2º ESO'!E$4+PERFIL_2_ESO!U49*'2º ESO'!E$5+PERFIL_2_ESO!AC49*'2º ESO'!E$6+PERFIL_2_ESO!AK49*'2º ESO'!E$7+PERFIL_2_ESO!AS49*'2º ESO'!E$8+PERFIL_2_ESO!BA49*'2º ESO'!E$9+PERFIL_2_ESO!BI49*'2º ESO'!E$10+PERFIL_2_ESO!BQ49*'2º ESO'!E$11</f>
        <v>0</v>
      </c>
      <c r="N59" s="230">
        <f>PERFIL_2_ESO!F49*'2º ESO'!F$3+PERFIL_2_ESO!N49*'2º ESO'!F$4+PERFIL_2_ESO!V49*'2º ESO'!F$5+PERFIL_2_ESO!AD49*'2º ESO'!F$6+PERFIL_2_ESO!AL49*'2º ESO'!F$7+PERFIL_2_ESO!AT49*'2º ESO'!F$8+PERFIL_2_ESO!BB49*'2º ESO'!F$9+PERFIL_2_ESO!BJ49*'2º ESO'!F$10+PERFIL_2_ESO!BR49*'2º ESO'!F$11</f>
        <v>0</v>
      </c>
      <c r="O59" s="230">
        <f>PERFIL_2_ESO!G49*'2º ESO'!G$3+PERFIL_2_ESO!O49*'2º ESO'!G$4+PERFIL_2_ESO!W49*'2º ESO'!G$5+PERFIL_2_ESO!AE49*'2º ESO'!G$6+PERFIL_2_ESO!AM49*'2º ESO'!G$7+PERFIL_2_ESO!AU49*'2º ESO'!G$8+PERFIL_2_ESO!BC49*'2º ESO'!G$9+PERFIL_2_ESO!BK49*'2º ESO'!G$10+PERFIL_2_ESO!BS49*'2º ESO'!G$11</f>
        <v>0</v>
      </c>
      <c r="P59" s="230">
        <f>PERFIL_2_ESO!H49*'2º ESO'!H$3+PERFIL_2_ESO!P49*'2º ESO'!H$4+PERFIL_2_ESO!X49*'2º ESO'!H$5+PERFIL_2_ESO!AF49*'2º ESO'!H$6+PERFIL_2_ESO!AN49*'2º ESO'!H$7+PERFIL_2_ESO!AV49*'2º ESO'!H$8+PERFIL_2_ESO!BD49*'2º ESO'!H$9+PERFIL_2_ESO!BL49*'2º ESO'!H$10+PERFIL_2_ESO!BT49*'2º ESO'!H$11</f>
        <v>0</v>
      </c>
      <c r="Q59" s="230">
        <f>PERFIL_2_ESO!I49*'2º ESO'!I$3+PERFIL_2_ESO!Q49*'2º ESO'!I$4+PERFIL_2_ESO!Y49*'2º ESO'!I$5+PERFIL_2_ESO!AG49*'2º ESO'!I$6+PERFIL_2_ESO!AO49*'2º ESO'!I$7+PERFIL_2_ESO!AW49*'2º ESO'!I$8+PERFIL_2_ESO!BE49*'2º ESO'!I$9+PERFIL_2_ESO!BM49*'2º ESO'!I$10+PERFIL_2_ESO!BU49*'2º ESO'!I$11</f>
        <v>0</v>
      </c>
      <c r="R59" s="231">
        <f>PERFIL_2_ESO!J49*'2º ESO'!J$3+PERFIL_2_ESO!R49*'2º ESO'!J$4+PERFIL_2_ESO!Z49*'2º ESO'!J$5+PERFIL_2_ESO!AH49*'2º ESO'!J$6+PERFIL_2_ESO!AP49*'2º ESO'!J$7+PERFIL_2_ESO!AX49*'2º ESO'!J$8+PERFIL_2_ESO!BF49*'2º ESO'!J$9+PERFIL_2_ESO!BN49*'2º ESO'!J$10+PERFIL_2_ESO!BV49*'2º ESO'!J$11</f>
        <v>0</v>
      </c>
      <c r="S59" s="233">
        <f>IF(PERFIL_1_ESO!BO49='2º ESO'!$B$13,1,IF(PERFIL_1_ESO!BO49='2º ESO'!$B$14,2,IF(PERFIL_1_ESO!BO49='2º ESO'!$B$15,3,4)))</f>
        <v>1</v>
      </c>
      <c r="T59" s="232">
        <f t="shared" si="10"/>
        <v>0</v>
      </c>
      <c r="U59" s="233">
        <f t="shared" si="11"/>
        <v>0</v>
      </c>
      <c r="V59" s="233">
        <f t="shared" si="12"/>
        <v>0</v>
      </c>
      <c r="W59" s="233">
        <f t="shared" si="13"/>
        <v>0</v>
      </c>
      <c r="X59" s="233">
        <f t="shared" si="14"/>
        <v>0</v>
      </c>
      <c r="Y59" s="233">
        <f t="shared" si="15"/>
        <v>0</v>
      </c>
      <c r="Z59" s="233">
        <f t="shared" si="16"/>
        <v>0</v>
      </c>
      <c r="AA59" s="233">
        <f t="shared" si="17"/>
        <v>0</v>
      </c>
      <c r="AB59" s="229">
        <f>PERFIL_2_ESO!BX49*'2º ESO'!T59</f>
        <v>0</v>
      </c>
      <c r="AC59" s="230">
        <f>PERFIL_2_ESO!BY49*'2º ESO'!U59</f>
        <v>0</v>
      </c>
      <c r="AD59" s="230">
        <f>PERFIL_2_ESO!BZ49*'2º ESO'!V59</f>
        <v>0</v>
      </c>
      <c r="AE59" s="230">
        <f>PERFIL_2_ESO!CA49*'2º ESO'!W59</f>
        <v>0</v>
      </c>
      <c r="AF59" s="230">
        <f>PERFIL_2_ESO!CB49*'2º ESO'!X59</f>
        <v>0</v>
      </c>
      <c r="AG59" s="230">
        <f>PERFIL_2_ESO!CC49*'2º ESO'!Y59</f>
        <v>0</v>
      </c>
      <c r="AH59" s="230">
        <f>PERFIL_2_ESO!CD49*'2º ESO'!Z59</f>
        <v>0</v>
      </c>
      <c r="AI59" s="231">
        <f>PERFIL_2_ESO!CE49*'2º ESO'!AA59</f>
        <v>0</v>
      </c>
      <c r="AJ59" s="230">
        <f t="shared" si="19"/>
        <v>0</v>
      </c>
      <c r="AK59" s="230">
        <f t="shared" si="19"/>
        <v>0</v>
      </c>
      <c r="AL59" s="230">
        <f t="shared" si="19"/>
        <v>0</v>
      </c>
      <c r="AM59" s="230">
        <f t="shared" si="19"/>
        <v>0</v>
      </c>
      <c r="AN59" s="230">
        <f t="shared" si="19"/>
        <v>0</v>
      </c>
      <c r="AO59" s="230">
        <f t="shared" si="19"/>
        <v>0</v>
      </c>
      <c r="AP59" s="230">
        <f t="shared" si="19"/>
        <v>0</v>
      </c>
      <c r="AQ59" s="231">
        <f t="shared" si="18"/>
        <v>0</v>
      </c>
    </row>
    <row r="60" spans="1:43">
      <c r="A60" s="25">
        <v>37</v>
      </c>
      <c r="B60" s="145" t="str">
        <f>PERFIL_1_ESO!B50</f>
        <v>Alumno/a 37</v>
      </c>
      <c r="C60" s="148">
        <f t="shared" si="2"/>
        <v>64</v>
      </c>
      <c r="D60" s="147">
        <f t="shared" si="3"/>
        <v>23</v>
      </c>
      <c r="E60" s="147">
        <f t="shared" si="4"/>
        <v>55</v>
      </c>
      <c r="F60" s="147">
        <f t="shared" si="5"/>
        <v>59</v>
      </c>
      <c r="G60" s="147">
        <f t="shared" si="6"/>
        <v>65</v>
      </c>
      <c r="H60" s="147">
        <f t="shared" si="7"/>
        <v>76</v>
      </c>
      <c r="I60" s="147">
        <f t="shared" si="8"/>
        <v>30</v>
      </c>
      <c r="J60" s="147">
        <f t="shared" si="9"/>
        <v>50</v>
      </c>
      <c r="K60" s="229">
        <f>PERFIL_2_ESO!C50*'2º ESO'!C$3+PERFIL_2_ESO!K50*'2º ESO'!C$4+PERFIL_2_ESO!S50*'2º ESO'!C$5+PERFIL_2_ESO!AA50*'2º ESO'!C$6+PERFIL_2_ESO!AI50*'2º ESO'!C$7+PERFIL_2_ESO!AQ50*'2º ESO'!C$8+PERFIL_2_ESO!AY50*'2º ESO'!C$9+PERFIL_2_ESO!BG50*'2º ESO'!C$10+PERFIL_2_ESO!BO50*'2º ESO'!C$11</f>
        <v>0</v>
      </c>
      <c r="L60" s="230">
        <f>PERFIL_2_ESO!D50*'2º ESO'!D$3+PERFIL_2_ESO!L50*'2º ESO'!D$4+PERFIL_2_ESO!T50*'2º ESO'!D$5+PERFIL_2_ESO!AB50*'2º ESO'!D$6+PERFIL_2_ESO!AJ50*'2º ESO'!D$7+PERFIL_2_ESO!AR50*'2º ESO'!D$8+PERFIL_2_ESO!AZ50*'2º ESO'!D$9+PERFIL_2_ESO!BH50*'2º ESO'!D$10+PERFIL_2_ESO!BP50*'2º ESO'!D$11</f>
        <v>0</v>
      </c>
      <c r="M60" s="230">
        <f>PERFIL_2_ESO!E50*'2º ESO'!E$3+PERFIL_2_ESO!M50*'2º ESO'!E$4+PERFIL_2_ESO!U50*'2º ESO'!E$5+PERFIL_2_ESO!AC50*'2º ESO'!E$6+PERFIL_2_ESO!AK50*'2º ESO'!E$7+PERFIL_2_ESO!AS50*'2º ESO'!E$8+PERFIL_2_ESO!BA50*'2º ESO'!E$9+PERFIL_2_ESO!BI50*'2º ESO'!E$10+PERFIL_2_ESO!BQ50*'2º ESO'!E$11</f>
        <v>0</v>
      </c>
      <c r="N60" s="230">
        <f>PERFIL_2_ESO!F50*'2º ESO'!F$3+PERFIL_2_ESO!N50*'2º ESO'!F$4+PERFIL_2_ESO!V50*'2º ESO'!F$5+PERFIL_2_ESO!AD50*'2º ESO'!F$6+PERFIL_2_ESO!AL50*'2º ESO'!F$7+PERFIL_2_ESO!AT50*'2º ESO'!F$8+PERFIL_2_ESO!BB50*'2º ESO'!F$9+PERFIL_2_ESO!BJ50*'2º ESO'!F$10+PERFIL_2_ESO!BR50*'2º ESO'!F$11</f>
        <v>0</v>
      </c>
      <c r="O60" s="230">
        <f>PERFIL_2_ESO!G50*'2º ESO'!G$3+PERFIL_2_ESO!O50*'2º ESO'!G$4+PERFIL_2_ESO!W50*'2º ESO'!G$5+PERFIL_2_ESO!AE50*'2º ESO'!G$6+PERFIL_2_ESO!AM50*'2º ESO'!G$7+PERFIL_2_ESO!AU50*'2º ESO'!G$8+PERFIL_2_ESO!BC50*'2º ESO'!G$9+PERFIL_2_ESO!BK50*'2º ESO'!G$10+PERFIL_2_ESO!BS50*'2º ESO'!G$11</f>
        <v>0</v>
      </c>
      <c r="P60" s="230">
        <f>PERFIL_2_ESO!H50*'2º ESO'!H$3+PERFIL_2_ESO!P50*'2º ESO'!H$4+PERFIL_2_ESO!X50*'2º ESO'!H$5+PERFIL_2_ESO!AF50*'2º ESO'!H$6+PERFIL_2_ESO!AN50*'2º ESO'!H$7+PERFIL_2_ESO!AV50*'2º ESO'!H$8+PERFIL_2_ESO!BD50*'2º ESO'!H$9+PERFIL_2_ESO!BL50*'2º ESO'!H$10+PERFIL_2_ESO!BT50*'2º ESO'!H$11</f>
        <v>0</v>
      </c>
      <c r="Q60" s="230">
        <f>PERFIL_2_ESO!I50*'2º ESO'!I$3+PERFIL_2_ESO!Q50*'2º ESO'!I$4+PERFIL_2_ESO!Y50*'2º ESO'!I$5+PERFIL_2_ESO!AG50*'2º ESO'!I$6+PERFIL_2_ESO!AO50*'2º ESO'!I$7+PERFIL_2_ESO!AW50*'2º ESO'!I$8+PERFIL_2_ESO!BE50*'2º ESO'!I$9+PERFIL_2_ESO!BM50*'2º ESO'!I$10+PERFIL_2_ESO!BU50*'2º ESO'!I$11</f>
        <v>0</v>
      </c>
      <c r="R60" s="231">
        <f>PERFIL_2_ESO!J50*'2º ESO'!J$3+PERFIL_2_ESO!R50*'2º ESO'!J$4+PERFIL_2_ESO!Z50*'2º ESO'!J$5+PERFIL_2_ESO!AH50*'2º ESO'!J$6+PERFIL_2_ESO!AP50*'2º ESO'!J$7+PERFIL_2_ESO!AX50*'2º ESO'!J$8+PERFIL_2_ESO!BF50*'2º ESO'!J$9+PERFIL_2_ESO!BN50*'2º ESO'!J$10+PERFIL_2_ESO!BV50*'2º ESO'!J$11</f>
        <v>0</v>
      </c>
      <c r="S60" s="233">
        <f>IF(PERFIL_1_ESO!BO50='2º ESO'!$B$13,1,IF(PERFIL_1_ESO!BO50='2º ESO'!$B$14,2,IF(PERFIL_1_ESO!BO50='2º ESO'!$B$15,3,4)))</f>
        <v>1</v>
      </c>
      <c r="T60" s="232">
        <f t="shared" si="10"/>
        <v>0</v>
      </c>
      <c r="U60" s="233">
        <f t="shared" si="11"/>
        <v>0</v>
      </c>
      <c r="V60" s="233">
        <f t="shared" si="12"/>
        <v>0</v>
      </c>
      <c r="W60" s="233">
        <f t="shared" si="13"/>
        <v>0</v>
      </c>
      <c r="X60" s="233">
        <f t="shared" si="14"/>
        <v>0</v>
      </c>
      <c r="Y60" s="233">
        <f t="shared" si="15"/>
        <v>0</v>
      </c>
      <c r="Z60" s="233">
        <f t="shared" si="16"/>
        <v>0</v>
      </c>
      <c r="AA60" s="233">
        <f t="shared" si="17"/>
        <v>0</v>
      </c>
      <c r="AB60" s="229">
        <f>PERFIL_2_ESO!BX50*'2º ESO'!T60</f>
        <v>0</v>
      </c>
      <c r="AC60" s="230">
        <f>PERFIL_2_ESO!BY50*'2º ESO'!U60</f>
        <v>0</v>
      </c>
      <c r="AD60" s="230">
        <f>PERFIL_2_ESO!BZ50*'2º ESO'!V60</f>
        <v>0</v>
      </c>
      <c r="AE60" s="230">
        <f>PERFIL_2_ESO!CA50*'2º ESO'!W60</f>
        <v>0</v>
      </c>
      <c r="AF60" s="230">
        <f>PERFIL_2_ESO!CB50*'2º ESO'!X60</f>
        <v>0</v>
      </c>
      <c r="AG60" s="230">
        <f>PERFIL_2_ESO!CC50*'2º ESO'!Y60</f>
        <v>0</v>
      </c>
      <c r="AH60" s="230">
        <f>PERFIL_2_ESO!CD50*'2º ESO'!Z60</f>
        <v>0</v>
      </c>
      <c r="AI60" s="231">
        <f>PERFIL_2_ESO!CE50*'2º ESO'!AA60</f>
        <v>0</v>
      </c>
      <c r="AJ60" s="230">
        <f t="shared" si="19"/>
        <v>0</v>
      </c>
      <c r="AK60" s="230">
        <f t="shared" si="19"/>
        <v>0</v>
      </c>
      <c r="AL60" s="230">
        <f t="shared" si="19"/>
        <v>0</v>
      </c>
      <c r="AM60" s="230">
        <f t="shared" si="19"/>
        <v>0</v>
      </c>
      <c r="AN60" s="230">
        <f t="shared" si="19"/>
        <v>0</v>
      </c>
      <c r="AO60" s="230">
        <f t="shared" si="19"/>
        <v>0</v>
      </c>
      <c r="AP60" s="230">
        <f t="shared" si="19"/>
        <v>0</v>
      </c>
      <c r="AQ60" s="231">
        <f t="shared" si="18"/>
        <v>0</v>
      </c>
    </row>
    <row r="61" spans="1:43">
      <c r="A61" s="27">
        <v>38</v>
      </c>
      <c r="B61" s="144" t="str">
        <f>PERFIL_1_ESO!B51</f>
        <v>Alumno/a 38</v>
      </c>
      <c r="C61" s="148">
        <f t="shared" si="2"/>
        <v>64</v>
      </c>
      <c r="D61" s="147">
        <f t="shared" si="3"/>
        <v>23</v>
      </c>
      <c r="E61" s="147">
        <f t="shared" si="4"/>
        <v>55</v>
      </c>
      <c r="F61" s="147">
        <f t="shared" si="5"/>
        <v>59</v>
      </c>
      <c r="G61" s="147">
        <f t="shared" si="6"/>
        <v>65</v>
      </c>
      <c r="H61" s="147">
        <f t="shared" si="7"/>
        <v>76</v>
      </c>
      <c r="I61" s="147">
        <f t="shared" si="8"/>
        <v>30</v>
      </c>
      <c r="J61" s="147">
        <f t="shared" si="9"/>
        <v>50</v>
      </c>
      <c r="K61" s="229">
        <f>PERFIL_2_ESO!C51*'2º ESO'!C$3+PERFIL_2_ESO!K51*'2º ESO'!C$4+PERFIL_2_ESO!S51*'2º ESO'!C$5+PERFIL_2_ESO!AA51*'2º ESO'!C$6+PERFIL_2_ESO!AI51*'2º ESO'!C$7+PERFIL_2_ESO!AQ51*'2º ESO'!C$8+PERFIL_2_ESO!AY51*'2º ESO'!C$9+PERFIL_2_ESO!BG51*'2º ESO'!C$10+PERFIL_2_ESO!BO51*'2º ESO'!C$11</f>
        <v>0</v>
      </c>
      <c r="L61" s="230">
        <f>PERFIL_2_ESO!D51*'2º ESO'!D$3+PERFIL_2_ESO!L51*'2º ESO'!D$4+PERFIL_2_ESO!T51*'2º ESO'!D$5+PERFIL_2_ESO!AB51*'2º ESO'!D$6+PERFIL_2_ESO!AJ51*'2º ESO'!D$7+PERFIL_2_ESO!AR51*'2º ESO'!D$8+PERFIL_2_ESO!AZ51*'2º ESO'!D$9+PERFIL_2_ESO!BH51*'2º ESO'!D$10+PERFIL_2_ESO!BP51*'2º ESO'!D$11</f>
        <v>0</v>
      </c>
      <c r="M61" s="230">
        <f>PERFIL_2_ESO!E51*'2º ESO'!E$3+PERFIL_2_ESO!M51*'2º ESO'!E$4+PERFIL_2_ESO!U51*'2º ESO'!E$5+PERFIL_2_ESO!AC51*'2º ESO'!E$6+PERFIL_2_ESO!AK51*'2º ESO'!E$7+PERFIL_2_ESO!AS51*'2º ESO'!E$8+PERFIL_2_ESO!BA51*'2º ESO'!E$9+PERFIL_2_ESO!BI51*'2º ESO'!E$10+PERFIL_2_ESO!BQ51*'2º ESO'!E$11</f>
        <v>0</v>
      </c>
      <c r="N61" s="230">
        <f>PERFIL_2_ESO!F51*'2º ESO'!F$3+PERFIL_2_ESO!N51*'2º ESO'!F$4+PERFIL_2_ESO!V51*'2º ESO'!F$5+PERFIL_2_ESO!AD51*'2º ESO'!F$6+PERFIL_2_ESO!AL51*'2º ESO'!F$7+PERFIL_2_ESO!AT51*'2º ESO'!F$8+PERFIL_2_ESO!BB51*'2º ESO'!F$9+PERFIL_2_ESO!BJ51*'2º ESO'!F$10+PERFIL_2_ESO!BR51*'2º ESO'!F$11</f>
        <v>0</v>
      </c>
      <c r="O61" s="230">
        <f>PERFIL_2_ESO!G51*'2º ESO'!G$3+PERFIL_2_ESO!O51*'2º ESO'!G$4+PERFIL_2_ESO!W51*'2º ESO'!G$5+PERFIL_2_ESO!AE51*'2º ESO'!G$6+PERFIL_2_ESO!AM51*'2º ESO'!G$7+PERFIL_2_ESO!AU51*'2º ESO'!G$8+PERFIL_2_ESO!BC51*'2º ESO'!G$9+PERFIL_2_ESO!BK51*'2º ESO'!G$10+PERFIL_2_ESO!BS51*'2º ESO'!G$11</f>
        <v>0</v>
      </c>
      <c r="P61" s="230">
        <f>PERFIL_2_ESO!H51*'2º ESO'!H$3+PERFIL_2_ESO!P51*'2º ESO'!H$4+PERFIL_2_ESO!X51*'2º ESO'!H$5+PERFIL_2_ESO!AF51*'2º ESO'!H$6+PERFIL_2_ESO!AN51*'2º ESO'!H$7+PERFIL_2_ESO!AV51*'2º ESO'!H$8+PERFIL_2_ESO!BD51*'2º ESO'!H$9+PERFIL_2_ESO!BL51*'2º ESO'!H$10+PERFIL_2_ESO!BT51*'2º ESO'!H$11</f>
        <v>0</v>
      </c>
      <c r="Q61" s="230">
        <f>PERFIL_2_ESO!I51*'2º ESO'!I$3+PERFIL_2_ESO!Q51*'2º ESO'!I$4+PERFIL_2_ESO!Y51*'2º ESO'!I$5+PERFIL_2_ESO!AG51*'2º ESO'!I$6+PERFIL_2_ESO!AO51*'2º ESO'!I$7+PERFIL_2_ESO!AW51*'2º ESO'!I$8+PERFIL_2_ESO!BE51*'2º ESO'!I$9+PERFIL_2_ESO!BM51*'2º ESO'!I$10+PERFIL_2_ESO!BU51*'2º ESO'!I$11</f>
        <v>0</v>
      </c>
      <c r="R61" s="231">
        <f>PERFIL_2_ESO!J51*'2º ESO'!J$3+PERFIL_2_ESO!R51*'2º ESO'!J$4+PERFIL_2_ESO!Z51*'2º ESO'!J$5+PERFIL_2_ESO!AH51*'2º ESO'!J$6+PERFIL_2_ESO!AP51*'2º ESO'!J$7+PERFIL_2_ESO!AX51*'2º ESO'!J$8+PERFIL_2_ESO!BF51*'2º ESO'!J$9+PERFIL_2_ESO!BN51*'2º ESO'!J$10+PERFIL_2_ESO!BV51*'2º ESO'!J$11</f>
        <v>0</v>
      </c>
      <c r="S61" s="233">
        <f>IF(PERFIL_1_ESO!BO51='2º ESO'!$B$13,1,IF(PERFIL_1_ESO!BO51='2º ESO'!$B$14,2,IF(PERFIL_1_ESO!BO51='2º ESO'!$B$15,3,4)))</f>
        <v>1</v>
      </c>
      <c r="T61" s="232">
        <f t="shared" si="10"/>
        <v>0</v>
      </c>
      <c r="U61" s="233">
        <f t="shared" si="11"/>
        <v>0</v>
      </c>
      <c r="V61" s="233">
        <f t="shared" si="12"/>
        <v>0</v>
      </c>
      <c r="W61" s="233">
        <f t="shared" si="13"/>
        <v>0</v>
      </c>
      <c r="X61" s="233">
        <f t="shared" si="14"/>
        <v>0</v>
      </c>
      <c r="Y61" s="233">
        <f t="shared" si="15"/>
        <v>0</v>
      </c>
      <c r="Z61" s="233">
        <f t="shared" si="16"/>
        <v>0</v>
      </c>
      <c r="AA61" s="233">
        <f t="shared" si="17"/>
        <v>0</v>
      </c>
      <c r="AB61" s="229">
        <f>PERFIL_2_ESO!BX51*'2º ESO'!T61</f>
        <v>0</v>
      </c>
      <c r="AC61" s="230">
        <f>PERFIL_2_ESO!BY51*'2º ESO'!U61</f>
        <v>0</v>
      </c>
      <c r="AD61" s="230">
        <f>PERFIL_2_ESO!BZ51*'2º ESO'!V61</f>
        <v>0</v>
      </c>
      <c r="AE61" s="230">
        <f>PERFIL_2_ESO!CA51*'2º ESO'!W61</f>
        <v>0</v>
      </c>
      <c r="AF61" s="230">
        <f>PERFIL_2_ESO!CB51*'2º ESO'!X61</f>
        <v>0</v>
      </c>
      <c r="AG61" s="230">
        <f>PERFIL_2_ESO!CC51*'2º ESO'!Y61</f>
        <v>0</v>
      </c>
      <c r="AH61" s="230">
        <f>PERFIL_2_ESO!CD51*'2º ESO'!Z61</f>
        <v>0</v>
      </c>
      <c r="AI61" s="231">
        <f>PERFIL_2_ESO!CE51*'2º ESO'!AA61</f>
        <v>0</v>
      </c>
      <c r="AJ61" s="230">
        <f t="shared" si="19"/>
        <v>0</v>
      </c>
      <c r="AK61" s="230">
        <f t="shared" si="19"/>
        <v>0</v>
      </c>
      <c r="AL61" s="230">
        <f t="shared" si="19"/>
        <v>0</v>
      </c>
      <c r="AM61" s="230">
        <f t="shared" si="19"/>
        <v>0</v>
      </c>
      <c r="AN61" s="230">
        <f t="shared" si="19"/>
        <v>0</v>
      </c>
      <c r="AO61" s="230">
        <f t="shared" si="19"/>
        <v>0</v>
      </c>
      <c r="AP61" s="230">
        <f t="shared" si="19"/>
        <v>0</v>
      </c>
      <c r="AQ61" s="231">
        <f t="shared" si="18"/>
        <v>0</v>
      </c>
    </row>
    <row r="62" spans="1:43" ht="17" thickBot="1">
      <c r="A62" s="29">
        <v>39</v>
      </c>
      <c r="B62" s="145" t="str">
        <f>PERFIL_1_ESO!B52</f>
        <v>Alumno/a 39</v>
      </c>
      <c r="C62" s="148">
        <f t="shared" si="2"/>
        <v>64</v>
      </c>
      <c r="D62" s="147">
        <f t="shared" si="3"/>
        <v>23</v>
      </c>
      <c r="E62" s="147">
        <f t="shared" si="4"/>
        <v>55</v>
      </c>
      <c r="F62" s="147">
        <f t="shared" si="5"/>
        <v>59</v>
      </c>
      <c r="G62" s="147">
        <f t="shared" si="6"/>
        <v>65</v>
      </c>
      <c r="H62" s="147">
        <f t="shared" si="7"/>
        <v>76</v>
      </c>
      <c r="I62" s="147">
        <f t="shared" si="8"/>
        <v>30</v>
      </c>
      <c r="J62" s="147">
        <f t="shared" si="9"/>
        <v>50</v>
      </c>
      <c r="K62" s="229">
        <f>PERFIL_2_ESO!C52*'2º ESO'!C$3+PERFIL_2_ESO!K52*'2º ESO'!C$4+PERFIL_2_ESO!S52*'2º ESO'!C$5+PERFIL_2_ESO!AA52*'2º ESO'!C$6+PERFIL_2_ESO!AI52*'2º ESO'!C$7+PERFIL_2_ESO!AQ52*'2º ESO'!C$8+PERFIL_2_ESO!AY52*'2º ESO'!C$9+PERFIL_2_ESO!BG52*'2º ESO'!C$10+PERFIL_2_ESO!BO52*'2º ESO'!C$11</f>
        <v>0</v>
      </c>
      <c r="L62" s="230">
        <f>PERFIL_2_ESO!D52*'2º ESO'!D$3+PERFIL_2_ESO!L52*'2º ESO'!D$4+PERFIL_2_ESO!T52*'2º ESO'!D$5+PERFIL_2_ESO!AB52*'2º ESO'!D$6+PERFIL_2_ESO!AJ52*'2º ESO'!D$7+PERFIL_2_ESO!AR52*'2º ESO'!D$8+PERFIL_2_ESO!AZ52*'2º ESO'!D$9+PERFIL_2_ESO!BH52*'2º ESO'!D$10+PERFIL_2_ESO!BP52*'2º ESO'!D$11</f>
        <v>0</v>
      </c>
      <c r="M62" s="230">
        <f>PERFIL_2_ESO!E52*'2º ESO'!E$3+PERFIL_2_ESO!M52*'2º ESO'!E$4+PERFIL_2_ESO!U52*'2º ESO'!E$5+PERFIL_2_ESO!AC52*'2º ESO'!E$6+PERFIL_2_ESO!AK52*'2º ESO'!E$7+PERFIL_2_ESO!AS52*'2º ESO'!E$8+PERFIL_2_ESO!BA52*'2º ESO'!E$9+PERFIL_2_ESO!BI52*'2º ESO'!E$10+PERFIL_2_ESO!BQ52*'2º ESO'!E$11</f>
        <v>0</v>
      </c>
      <c r="N62" s="230">
        <f>PERFIL_2_ESO!F52*'2º ESO'!F$3+PERFIL_2_ESO!N52*'2º ESO'!F$4+PERFIL_2_ESO!V52*'2º ESO'!F$5+PERFIL_2_ESO!AD52*'2º ESO'!F$6+PERFIL_2_ESO!AL52*'2º ESO'!F$7+PERFIL_2_ESO!AT52*'2º ESO'!F$8+PERFIL_2_ESO!BB52*'2º ESO'!F$9+PERFIL_2_ESO!BJ52*'2º ESO'!F$10+PERFIL_2_ESO!BR52*'2º ESO'!F$11</f>
        <v>0</v>
      </c>
      <c r="O62" s="230">
        <f>PERFIL_2_ESO!G52*'2º ESO'!G$3+PERFIL_2_ESO!O52*'2º ESO'!G$4+PERFIL_2_ESO!W52*'2º ESO'!G$5+PERFIL_2_ESO!AE52*'2º ESO'!G$6+PERFIL_2_ESO!AM52*'2º ESO'!G$7+PERFIL_2_ESO!AU52*'2º ESO'!G$8+PERFIL_2_ESO!BC52*'2º ESO'!G$9+PERFIL_2_ESO!BK52*'2º ESO'!G$10+PERFIL_2_ESO!BS52*'2º ESO'!G$11</f>
        <v>0</v>
      </c>
      <c r="P62" s="230">
        <f>PERFIL_2_ESO!H52*'2º ESO'!H$3+PERFIL_2_ESO!P52*'2º ESO'!H$4+PERFIL_2_ESO!X52*'2º ESO'!H$5+PERFIL_2_ESO!AF52*'2º ESO'!H$6+PERFIL_2_ESO!AN52*'2º ESO'!H$7+PERFIL_2_ESO!AV52*'2º ESO'!H$8+PERFIL_2_ESO!BD52*'2º ESO'!H$9+PERFIL_2_ESO!BL52*'2º ESO'!H$10+PERFIL_2_ESO!BT52*'2º ESO'!H$11</f>
        <v>0</v>
      </c>
      <c r="Q62" s="230">
        <f>PERFIL_2_ESO!I52*'2º ESO'!I$3+PERFIL_2_ESO!Q52*'2º ESO'!I$4+PERFIL_2_ESO!Y52*'2º ESO'!I$5+PERFIL_2_ESO!AG52*'2º ESO'!I$6+PERFIL_2_ESO!AO52*'2º ESO'!I$7+PERFIL_2_ESO!AW52*'2º ESO'!I$8+PERFIL_2_ESO!BE52*'2º ESO'!I$9+PERFIL_2_ESO!BM52*'2º ESO'!I$10+PERFIL_2_ESO!BU52*'2º ESO'!I$11</f>
        <v>0</v>
      </c>
      <c r="R62" s="231">
        <f>PERFIL_2_ESO!J52*'2º ESO'!J$3+PERFIL_2_ESO!R52*'2º ESO'!J$4+PERFIL_2_ESO!Z52*'2º ESO'!J$5+PERFIL_2_ESO!AH52*'2º ESO'!J$6+PERFIL_2_ESO!AP52*'2º ESO'!J$7+PERFIL_2_ESO!AX52*'2º ESO'!J$8+PERFIL_2_ESO!BF52*'2º ESO'!J$9+PERFIL_2_ESO!BN52*'2º ESO'!J$10+PERFIL_2_ESO!BV52*'2º ESO'!J$11</f>
        <v>0</v>
      </c>
      <c r="S62" s="233">
        <f>IF(PERFIL_1_ESO!BO52='2º ESO'!$B$13,1,IF(PERFIL_1_ESO!BO52='2º ESO'!$B$14,2,IF(PERFIL_1_ESO!BO52='2º ESO'!$B$15,3,4)))</f>
        <v>1</v>
      </c>
      <c r="T62" s="232">
        <f t="shared" si="10"/>
        <v>0</v>
      </c>
      <c r="U62" s="233">
        <f t="shared" si="11"/>
        <v>0</v>
      </c>
      <c r="V62" s="233">
        <f t="shared" si="12"/>
        <v>0</v>
      </c>
      <c r="W62" s="233">
        <f t="shared" si="13"/>
        <v>0</v>
      </c>
      <c r="X62" s="233">
        <f t="shared" si="14"/>
        <v>0</v>
      </c>
      <c r="Y62" s="233">
        <f t="shared" si="15"/>
        <v>0</v>
      </c>
      <c r="Z62" s="233">
        <f t="shared" si="16"/>
        <v>0</v>
      </c>
      <c r="AA62" s="233">
        <f t="shared" si="17"/>
        <v>0</v>
      </c>
      <c r="AB62" s="229">
        <f>PERFIL_2_ESO!BX52*'2º ESO'!T62</f>
        <v>0</v>
      </c>
      <c r="AC62" s="230">
        <f>PERFIL_2_ESO!BY52*'2º ESO'!U62</f>
        <v>0</v>
      </c>
      <c r="AD62" s="230">
        <f>PERFIL_2_ESO!BZ52*'2º ESO'!V62</f>
        <v>0</v>
      </c>
      <c r="AE62" s="230">
        <f>PERFIL_2_ESO!CA52*'2º ESO'!W62</f>
        <v>0</v>
      </c>
      <c r="AF62" s="230">
        <f>PERFIL_2_ESO!CB52*'2º ESO'!X62</f>
        <v>0</v>
      </c>
      <c r="AG62" s="230">
        <f>PERFIL_2_ESO!CC52*'2º ESO'!Y62</f>
        <v>0</v>
      </c>
      <c r="AH62" s="230">
        <f>PERFIL_2_ESO!CD52*'2º ESO'!Z62</f>
        <v>0</v>
      </c>
      <c r="AI62" s="231">
        <f>PERFIL_2_ESO!CE52*'2º ESO'!AA62</f>
        <v>0</v>
      </c>
      <c r="AJ62" s="230">
        <f t="shared" si="19"/>
        <v>0</v>
      </c>
      <c r="AK62" s="230">
        <f t="shared" si="19"/>
        <v>0</v>
      </c>
      <c r="AL62" s="230">
        <f t="shared" si="19"/>
        <v>0</v>
      </c>
      <c r="AM62" s="230">
        <f t="shared" si="19"/>
        <v>0</v>
      </c>
      <c r="AN62" s="230">
        <f t="shared" si="19"/>
        <v>0</v>
      </c>
      <c r="AO62" s="230">
        <f t="shared" si="19"/>
        <v>0</v>
      </c>
      <c r="AP62" s="230">
        <f t="shared" si="19"/>
        <v>0</v>
      </c>
      <c r="AQ62" s="231">
        <f t="shared" si="18"/>
        <v>0</v>
      </c>
    </row>
    <row r="63" spans="1:43" ht="17" thickBot="1">
      <c r="A63" s="25">
        <v>40</v>
      </c>
      <c r="B63" s="146" t="str">
        <f>PERFIL_1_ESO!B53</f>
        <v>Alumno/a 40</v>
      </c>
      <c r="C63" s="149">
        <f t="shared" si="2"/>
        <v>64</v>
      </c>
      <c r="D63" s="150">
        <f t="shared" si="3"/>
        <v>23</v>
      </c>
      <c r="E63" s="150">
        <f t="shared" si="4"/>
        <v>55</v>
      </c>
      <c r="F63" s="150">
        <f t="shared" si="5"/>
        <v>59</v>
      </c>
      <c r="G63" s="150">
        <f t="shared" si="6"/>
        <v>65</v>
      </c>
      <c r="H63" s="150">
        <f t="shared" si="7"/>
        <v>76</v>
      </c>
      <c r="I63" s="150">
        <f t="shared" si="8"/>
        <v>30</v>
      </c>
      <c r="J63" s="150">
        <f t="shared" si="9"/>
        <v>50</v>
      </c>
      <c r="K63" s="234">
        <f>PERFIL_2_ESO!C53*'2º ESO'!C$3+PERFIL_2_ESO!K53*'2º ESO'!C$4+PERFIL_2_ESO!S53*'2º ESO'!C$5+PERFIL_2_ESO!AA53*'2º ESO'!C$6+PERFIL_2_ESO!AI53*'2º ESO'!C$7+PERFIL_2_ESO!AQ53*'2º ESO'!C$8+PERFIL_2_ESO!AY53*'2º ESO'!C$9+PERFIL_2_ESO!BG53*'2º ESO'!C$10+PERFIL_2_ESO!BO53*'2º ESO'!C$11</f>
        <v>0</v>
      </c>
      <c r="L63" s="235">
        <f>PERFIL_2_ESO!D53*'2º ESO'!D$3+PERFIL_2_ESO!L53*'2º ESO'!D$4+PERFIL_2_ESO!T53*'2º ESO'!D$5+PERFIL_2_ESO!AB53*'2º ESO'!D$6+PERFIL_2_ESO!AJ53*'2º ESO'!D$7+PERFIL_2_ESO!AR53*'2º ESO'!D$8+PERFIL_2_ESO!AZ53*'2º ESO'!D$9+PERFIL_2_ESO!BH53*'2º ESO'!D$10+PERFIL_2_ESO!BP53*'2º ESO'!D$11</f>
        <v>0</v>
      </c>
      <c r="M63" s="235">
        <f>PERFIL_2_ESO!E53*'2º ESO'!E$3+PERFIL_2_ESO!M53*'2º ESO'!E$4+PERFIL_2_ESO!U53*'2º ESO'!E$5+PERFIL_2_ESO!AC53*'2º ESO'!E$6+PERFIL_2_ESO!AK53*'2º ESO'!E$7+PERFIL_2_ESO!AS53*'2º ESO'!E$8+PERFIL_2_ESO!BA53*'2º ESO'!E$9+PERFIL_2_ESO!BI53*'2º ESO'!E$10+PERFIL_2_ESO!BQ53*'2º ESO'!E$11</f>
        <v>0</v>
      </c>
      <c r="N63" s="235">
        <f>PERFIL_2_ESO!F53*'2º ESO'!F$3+PERFIL_2_ESO!N53*'2º ESO'!F$4+PERFIL_2_ESO!V53*'2º ESO'!F$5+PERFIL_2_ESO!AD53*'2º ESO'!F$6+PERFIL_2_ESO!AL53*'2º ESO'!F$7+PERFIL_2_ESO!AT53*'2º ESO'!F$8+PERFIL_2_ESO!BB53*'2º ESO'!F$9+PERFIL_2_ESO!BJ53*'2º ESO'!F$10+PERFIL_2_ESO!BR53*'2º ESO'!F$11</f>
        <v>0</v>
      </c>
      <c r="O63" s="235">
        <f>PERFIL_2_ESO!G53*'2º ESO'!G$3+PERFIL_2_ESO!O53*'2º ESO'!G$4+PERFIL_2_ESO!W53*'2º ESO'!G$5+PERFIL_2_ESO!AE53*'2º ESO'!G$6+PERFIL_2_ESO!AM53*'2º ESO'!G$7+PERFIL_2_ESO!AU53*'2º ESO'!G$8+PERFIL_2_ESO!BC53*'2º ESO'!G$9+PERFIL_2_ESO!BK53*'2º ESO'!G$10+PERFIL_2_ESO!BS53*'2º ESO'!G$11</f>
        <v>0</v>
      </c>
      <c r="P63" s="235">
        <f>PERFIL_2_ESO!H53*'2º ESO'!H$3+PERFIL_2_ESO!P53*'2º ESO'!H$4+PERFIL_2_ESO!X53*'2º ESO'!H$5+PERFIL_2_ESO!AF53*'2º ESO'!H$6+PERFIL_2_ESO!AN53*'2º ESO'!H$7+PERFIL_2_ESO!AV53*'2º ESO'!H$8+PERFIL_2_ESO!BD53*'2º ESO'!H$9+PERFIL_2_ESO!BL53*'2º ESO'!H$10+PERFIL_2_ESO!BT53*'2º ESO'!H$11</f>
        <v>0</v>
      </c>
      <c r="Q63" s="235">
        <f>PERFIL_2_ESO!I53*'2º ESO'!I$3+PERFIL_2_ESO!Q53*'2º ESO'!I$4+PERFIL_2_ESO!Y53*'2º ESO'!I$5+PERFIL_2_ESO!AG53*'2º ESO'!I$6+PERFIL_2_ESO!AO53*'2º ESO'!I$7+PERFIL_2_ESO!AW53*'2º ESO'!I$8+PERFIL_2_ESO!BE53*'2º ESO'!I$9+PERFIL_2_ESO!BM53*'2º ESO'!I$10+PERFIL_2_ESO!BU53*'2º ESO'!I$11</f>
        <v>0</v>
      </c>
      <c r="R63" s="236">
        <f>PERFIL_2_ESO!J53*'2º ESO'!J$3+PERFIL_2_ESO!R53*'2º ESO'!J$4+PERFIL_2_ESO!Z53*'2º ESO'!J$5+PERFIL_2_ESO!AH53*'2º ESO'!J$6+PERFIL_2_ESO!AP53*'2º ESO'!J$7+PERFIL_2_ESO!AX53*'2º ESO'!J$8+PERFIL_2_ESO!BF53*'2º ESO'!J$9+PERFIL_2_ESO!BN53*'2º ESO'!J$10+PERFIL_2_ESO!BV53*'2º ESO'!J$11</f>
        <v>0</v>
      </c>
      <c r="S63" s="238">
        <f>IF(PERFIL_1_ESO!BO53='2º ESO'!$B$13,1,IF(PERFIL_1_ESO!BO53='2º ESO'!$B$14,2,IF(PERFIL_1_ESO!BO53='2º ESO'!$B$15,3,4)))</f>
        <v>1</v>
      </c>
      <c r="T63" s="237">
        <f t="shared" si="10"/>
        <v>0</v>
      </c>
      <c r="U63" s="238">
        <f t="shared" si="11"/>
        <v>0</v>
      </c>
      <c r="V63" s="238">
        <f t="shared" si="12"/>
        <v>0</v>
      </c>
      <c r="W63" s="238">
        <f t="shared" si="13"/>
        <v>0</v>
      </c>
      <c r="X63" s="238">
        <f t="shared" si="14"/>
        <v>0</v>
      </c>
      <c r="Y63" s="238">
        <f t="shared" si="15"/>
        <v>0</v>
      </c>
      <c r="Z63" s="238">
        <f t="shared" si="16"/>
        <v>0</v>
      </c>
      <c r="AA63" s="238">
        <f t="shared" si="17"/>
        <v>0</v>
      </c>
      <c r="AB63" s="234">
        <f>PERFIL_2_ESO!BX53*'2º ESO'!T63</f>
        <v>0</v>
      </c>
      <c r="AC63" s="235">
        <f>PERFIL_2_ESO!BY53*'2º ESO'!U63</f>
        <v>0</v>
      </c>
      <c r="AD63" s="235">
        <f>PERFIL_2_ESO!BZ53*'2º ESO'!V63</f>
        <v>0</v>
      </c>
      <c r="AE63" s="235">
        <f>PERFIL_2_ESO!CA53*'2º ESO'!W63</f>
        <v>0</v>
      </c>
      <c r="AF63" s="235">
        <f>PERFIL_2_ESO!CB53*'2º ESO'!X63</f>
        <v>0</v>
      </c>
      <c r="AG63" s="235">
        <f>PERFIL_2_ESO!CC53*'2º ESO'!Y63</f>
        <v>0</v>
      </c>
      <c r="AH63" s="235">
        <f>PERFIL_2_ESO!CD53*'2º ESO'!Z63</f>
        <v>0</v>
      </c>
      <c r="AI63" s="236">
        <f>PERFIL_2_ESO!CE53*'2º ESO'!AA63</f>
        <v>0</v>
      </c>
      <c r="AJ63" s="235">
        <f t="shared" si="19"/>
        <v>0</v>
      </c>
      <c r="AK63" s="235">
        <f t="shared" si="19"/>
        <v>0</v>
      </c>
      <c r="AL63" s="235">
        <f t="shared" si="19"/>
        <v>0</v>
      </c>
      <c r="AM63" s="235">
        <f t="shared" si="19"/>
        <v>0</v>
      </c>
      <c r="AN63" s="235">
        <f t="shared" si="19"/>
        <v>0</v>
      </c>
      <c r="AO63" s="235">
        <f t="shared" si="19"/>
        <v>0</v>
      </c>
      <c r="AP63" s="235">
        <f t="shared" si="19"/>
        <v>0</v>
      </c>
      <c r="AQ63" s="236">
        <f t="shared" si="18"/>
        <v>0</v>
      </c>
    </row>
  </sheetData>
  <mergeCells count="7">
    <mergeCell ref="C21:R21"/>
    <mergeCell ref="S21:AI21"/>
    <mergeCell ref="AJ21:AQ22"/>
    <mergeCell ref="C22:J22"/>
    <mergeCell ref="K22:R22"/>
    <mergeCell ref="S22:AA22"/>
    <mergeCell ref="AB22:AI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7B3A-0291-4044-83E4-A82D16023B06}">
  <dimension ref="A1:AQ61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T22" sqref="AT22"/>
    </sheetView>
  </sheetViews>
  <sheetFormatPr baseColWidth="10" defaultRowHeight="16"/>
  <cols>
    <col min="1" max="1" width="3.33203125" bestFit="1" customWidth="1"/>
    <col min="2" max="2" width="44.6640625" customWidth="1"/>
  </cols>
  <sheetData>
    <row r="1" spans="1:10" ht="150">
      <c r="C1" s="13" t="s">
        <v>143</v>
      </c>
      <c r="D1" s="14" t="s">
        <v>144</v>
      </c>
      <c r="E1" s="14" t="s">
        <v>145</v>
      </c>
      <c r="F1" s="14" t="s">
        <v>146</v>
      </c>
      <c r="G1" s="14" t="s">
        <v>147</v>
      </c>
      <c r="H1" s="14" t="s">
        <v>148</v>
      </c>
      <c r="I1" s="14" t="s">
        <v>150</v>
      </c>
      <c r="J1" s="14" t="s">
        <v>149</v>
      </c>
    </row>
    <row r="2" spans="1:10" ht="15.75" customHeight="1" thickBot="1">
      <c r="A2" s="1" t="s">
        <v>0</v>
      </c>
      <c r="B2" s="3" t="s">
        <v>183</v>
      </c>
      <c r="C2" s="133" t="s">
        <v>94</v>
      </c>
      <c r="D2" s="134" t="s">
        <v>95</v>
      </c>
      <c r="E2" s="134" t="s">
        <v>96</v>
      </c>
      <c r="F2" s="134" t="s">
        <v>97</v>
      </c>
      <c r="G2" s="134" t="s">
        <v>98</v>
      </c>
      <c r="H2" s="134" t="s">
        <v>99</v>
      </c>
      <c r="I2" s="134" t="s">
        <v>100</v>
      </c>
      <c r="J2" s="134" t="s">
        <v>72</v>
      </c>
    </row>
    <row r="3" spans="1:10">
      <c r="A3" s="3"/>
      <c r="B3" s="17" t="s">
        <v>80</v>
      </c>
      <c r="C3" s="135">
        <v>21</v>
      </c>
      <c r="D3" s="135">
        <v>7</v>
      </c>
      <c r="E3" s="135">
        <v>6</v>
      </c>
      <c r="F3" s="135">
        <v>13</v>
      </c>
      <c r="G3" s="135">
        <v>7</v>
      </c>
      <c r="H3" s="135">
        <v>11</v>
      </c>
      <c r="I3" s="135">
        <v>2</v>
      </c>
      <c r="J3" s="135">
        <v>9</v>
      </c>
    </row>
    <row r="4" spans="1:10">
      <c r="A4" s="3"/>
      <c r="B4" s="18" t="s">
        <v>82</v>
      </c>
      <c r="C4" s="135">
        <v>4</v>
      </c>
      <c r="D4" s="135">
        <v>2</v>
      </c>
      <c r="E4" s="135">
        <v>20</v>
      </c>
      <c r="F4" s="135">
        <v>17</v>
      </c>
      <c r="G4" s="135">
        <v>7</v>
      </c>
      <c r="H4" s="135">
        <v>4</v>
      </c>
      <c r="I4" s="135">
        <v>10</v>
      </c>
      <c r="J4" s="135">
        <v>5</v>
      </c>
    </row>
    <row r="5" spans="1:10">
      <c r="A5" s="3"/>
      <c r="B5" s="18" t="s">
        <v>81</v>
      </c>
      <c r="C5" s="135">
        <v>6</v>
      </c>
      <c r="D5" s="135">
        <v>11</v>
      </c>
      <c r="E5" s="135">
        <v>5</v>
      </c>
      <c r="F5" s="135">
        <v>3</v>
      </c>
      <c r="G5" s="135">
        <v>9</v>
      </c>
      <c r="H5" s="135">
        <v>2</v>
      </c>
      <c r="I5" s="135">
        <v>1</v>
      </c>
      <c r="J5" s="135">
        <v>4</v>
      </c>
    </row>
    <row r="6" spans="1:10">
      <c r="A6" s="3"/>
      <c r="B6" s="18" t="s">
        <v>79</v>
      </c>
      <c r="C6" s="135">
        <v>7</v>
      </c>
      <c r="D6" s="135">
        <v>1</v>
      </c>
      <c r="E6" s="135">
        <v>5</v>
      </c>
      <c r="F6" s="135">
        <v>4</v>
      </c>
      <c r="G6" s="135">
        <v>6</v>
      </c>
      <c r="H6" s="135">
        <v>24</v>
      </c>
      <c r="I6" s="135">
        <v>4</v>
      </c>
      <c r="J6" s="135">
        <v>6</v>
      </c>
    </row>
    <row r="7" spans="1:10">
      <c r="A7" s="3"/>
      <c r="B7" s="18" t="s">
        <v>77</v>
      </c>
      <c r="C7" s="135">
        <v>2</v>
      </c>
      <c r="D7" s="135">
        <v>0</v>
      </c>
      <c r="E7" s="135">
        <v>3</v>
      </c>
      <c r="F7" s="135">
        <v>1</v>
      </c>
      <c r="G7" s="135">
        <v>7</v>
      </c>
      <c r="H7" s="135">
        <v>4</v>
      </c>
      <c r="I7" s="135">
        <v>4</v>
      </c>
      <c r="J7" s="135">
        <v>4</v>
      </c>
    </row>
    <row r="8" spans="1:10">
      <c r="A8" s="3"/>
      <c r="B8" s="18" t="s">
        <v>51</v>
      </c>
      <c r="C8" s="135">
        <v>6</v>
      </c>
      <c r="D8" s="135">
        <v>0</v>
      </c>
      <c r="E8" s="135">
        <v>13</v>
      </c>
      <c r="F8" s="135">
        <v>12</v>
      </c>
      <c r="G8" s="135">
        <v>5</v>
      </c>
      <c r="H8" s="135">
        <v>3</v>
      </c>
      <c r="I8" s="135">
        <v>5</v>
      </c>
      <c r="J8" s="135">
        <v>3</v>
      </c>
    </row>
    <row r="9" spans="1:10">
      <c r="A9" s="3"/>
      <c r="B9" s="18" t="s">
        <v>78</v>
      </c>
      <c r="C9" s="135">
        <v>6</v>
      </c>
      <c r="D9" s="135">
        <v>1</v>
      </c>
      <c r="E9" s="135">
        <v>10</v>
      </c>
      <c r="F9" s="135">
        <v>6</v>
      </c>
      <c r="G9" s="135">
        <v>7</v>
      </c>
      <c r="H9" s="135">
        <v>3</v>
      </c>
      <c r="I9" s="135">
        <v>3</v>
      </c>
      <c r="J9" s="135">
        <v>5</v>
      </c>
    </row>
    <row r="10" spans="1:10">
      <c r="A10" s="3"/>
      <c r="B10" s="18" t="s">
        <v>59</v>
      </c>
      <c r="C10" s="135">
        <v>10</v>
      </c>
      <c r="D10" s="135">
        <v>0</v>
      </c>
      <c r="E10" s="135">
        <v>4</v>
      </c>
      <c r="F10" s="135">
        <v>9</v>
      </c>
      <c r="G10" s="135">
        <v>11</v>
      </c>
      <c r="H10" s="135">
        <v>11</v>
      </c>
      <c r="I10" s="135">
        <v>1</v>
      </c>
      <c r="J10" s="135">
        <v>10</v>
      </c>
    </row>
    <row r="11" spans="1:10">
      <c r="A11" s="3"/>
      <c r="B11" s="18" t="s">
        <v>75</v>
      </c>
      <c r="C11" s="135">
        <v>3</v>
      </c>
      <c r="D11" s="135">
        <v>2</v>
      </c>
      <c r="E11" s="135">
        <v>11</v>
      </c>
      <c r="F11" s="135">
        <v>10</v>
      </c>
      <c r="G11" s="135">
        <v>7</v>
      </c>
      <c r="H11" s="135">
        <v>1</v>
      </c>
      <c r="I11" s="135">
        <v>5</v>
      </c>
      <c r="J11" s="135">
        <v>3</v>
      </c>
    </row>
    <row r="12" spans="1:10" ht="17" thickBot="1">
      <c r="A12" s="3"/>
      <c r="B12" s="140" t="s">
        <v>155</v>
      </c>
      <c r="C12" s="136">
        <f>SUM(C3:C11)</f>
        <v>65</v>
      </c>
      <c r="D12" s="136">
        <f t="shared" ref="D12:J12" si="0">SUM(D3:D11)</f>
        <v>24</v>
      </c>
      <c r="E12" s="136">
        <f t="shared" si="0"/>
        <v>77</v>
      </c>
      <c r="F12" s="136">
        <f t="shared" si="0"/>
        <v>75</v>
      </c>
      <c r="G12" s="136">
        <f t="shared" si="0"/>
        <v>66</v>
      </c>
      <c r="H12" s="136">
        <f t="shared" si="0"/>
        <v>63</v>
      </c>
      <c r="I12" s="136">
        <f t="shared" si="0"/>
        <v>35</v>
      </c>
      <c r="J12" s="136">
        <f t="shared" si="0"/>
        <v>49</v>
      </c>
    </row>
    <row r="13" spans="1:10">
      <c r="A13" s="17">
        <v>1</v>
      </c>
      <c r="B13" s="137"/>
      <c r="C13" s="135"/>
      <c r="D13" s="135"/>
      <c r="E13" s="135"/>
      <c r="F13" s="135"/>
      <c r="G13" s="135"/>
      <c r="H13" s="135"/>
      <c r="I13" s="135"/>
      <c r="J13" s="135"/>
    </row>
    <row r="14" spans="1:10">
      <c r="A14" s="18">
        <v>2</v>
      </c>
      <c r="B14" s="138" t="s">
        <v>84</v>
      </c>
      <c r="C14" s="135">
        <v>6</v>
      </c>
      <c r="D14" s="135">
        <v>11</v>
      </c>
      <c r="E14" s="135">
        <v>5</v>
      </c>
      <c r="F14" s="135">
        <v>3</v>
      </c>
      <c r="G14" s="135">
        <v>9</v>
      </c>
      <c r="H14" s="135">
        <v>2</v>
      </c>
      <c r="I14" s="135">
        <v>1</v>
      </c>
      <c r="J14" s="135">
        <v>3</v>
      </c>
    </row>
    <row r="15" spans="1:10">
      <c r="A15" s="18">
        <v>3</v>
      </c>
      <c r="B15" s="138" t="s">
        <v>60</v>
      </c>
      <c r="C15" s="135">
        <v>13</v>
      </c>
      <c r="D15" s="135">
        <v>5</v>
      </c>
      <c r="E15" s="135">
        <v>7</v>
      </c>
      <c r="F15" s="135">
        <v>11</v>
      </c>
      <c r="G15" s="135">
        <v>12</v>
      </c>
      <c r="H15" s="135">
        <v>9</v>
      </c>
      <c r="I15" s="135">
        <v>6</v>
      </c>
      <c r="J15" s="135">
        <v>7</v>
      </c>
    </row>
    <row r="16" spans="1:10" ht="17" thickBot="1">
      <c r="A16" s="19">
        <v>4</v>
      </c>
      <c r="B16" s="139" t="s">
        <v>170</v>
      </c>
      <c r="C16" s="135">
        <v>3</v>
      </c>
      <c r="D16" s="135">
        <v>0</v>
      </c>
      <c r="E16" s="135">
        <v>0</v>
      </c>
      <c r="F16" s="135">
        <v>2</v>
      </c>
      <c r="G16" s="135">
        <v>3</v>
      </c>
      <c r="H16" s="135">
        <v>1</v>
      </c>
      <c r="I16" s="135">
        <v>3</v>
      </c>
      <c r="J16" s="135">
        <v>7</v>
      </c>
    </row>
    <row r="17" spans="1:43">
      <c r="C17" s="135"/>
      <c r="D17" s="135"/>
      <c r="E17" s="135"/>
      <c r="F17" s="135"/>
      <c r="G17" s="135"/>
      <c r="H17" s="135"/>
      <c r="I17" s="135"/>
      <c r="J17" s="135"/>
    </row>
    <row r="18" spans="1:43" ht="17" thickBot="1">
      <c r="C18" s="135"/>
      <c r="D18" s="135"/>
      <c r="E18" s="135"/>
      <c r="F18" s="135"/>
      <c r="G18" s="135"/>
      <c r="H18" s="135"/>
      <c r="I18" s="135"/>
      <c r="J18" s="135"/>
    </row>
    <row r="19" spans="1:43" ht="17" thickBot="1">
      <c r="C19" s="369" t="s">
        <v>177</v>
      </c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/>
      <c r="S19" s="381" t="s">
        <v>160</v>
      </c>
      <c r="T19" s="382"/>
      <c r="U19" s="382"/>
      <c r="V19" s="382"/>
      <c r="W19" s="382"/>
      <c r="X19" s="382"/>
      <c r="Y19" s="382"/>
      <c r="Z19" s="382"/>
      <c r="AA19" s="382"/>
      <c r="AB19" s="382"/>
      <c r="AC19" s="382"/>
      <c r="AD19" s="382"/>
      <c r="AE19" s="382"/>
      <c r="AF19" s="382"/>
      <c r="AG19" s="382"/>
      <c r="AH19" s="382"/>
      <c r="AI19" s="383"/>
      <c r="AJ19" s="372" t="s">
        <v>152</v>
      </c>
      <c r="AK19" s="373"/>
      <c r="AL19" s="373"/>
      <c r="AM19" s="373"/>
      <c r="AN19" s="373"/>
      <c r="AO19" s="373"/>
      <c r="AP19" s="373"/>
      <c r="AQ19" s="374"/>
    </row>
    <row r="20" spans="1:43" ht="17" thickBot="1">
      <c r="C20" s="378" t="s">
        <v>177</v>
      </c>
      <c r="D20" s="379"/>
      <c r="E20" s="379"/>
      <c r="F20" s="379"/>
      <c r="G20" s="379"/>
      <c r="H20" s="379"/>
      <c r="I20" s="379"/>
      <c r="J20" s="380"/>
      <c r="K20" s="378" t="s">
        <v>184</v>
      </c>
      <c r="L20" s="379"/>
      <c r="M20" s="379"/>
      <c r="N20" s="379"/>
      <c r="O20" s="379"/>
      <c r="P20" s="379"/>
      <c r="Q20" s="379"/>
      <c r="R20" s="380"/>
      <c r="S20" s="387" t="s">
        <v>160</v>
      </c>
      <c r="T20" s="385"/>
      <c r="U20" s="385"/>
      <c r="V20" s="385"/>
      <c r="W20" s="385"/>
      <c r="X20" s="385"/>
      <c r="Y20" s="385"/>
      <c r="Z20" s="385"/>
      <c r="AA20" s="386"/>
      <c r="AB20" s="381" t="s">
        <v>184</v>
      </c>
      <c r="AC20" s="382"/>
      <c r="AD20" s="382"/>
      <c r="AE20" s="382"/>
      <c r="AF20" s="382"/>
      <c r="AG20" s="382"/>
      <c r="AH20" s="382"/>
      <c r="AI20" s="383"/>
      <c r="AJ20" s="375"/>
      <c r="AK20" s="376"/>
      <c r="AL20" s="376"/>
      <c r="AM20" s="376"/>
      <c r="AN20" s="376"/>
      <c r="AO20" s="376"/>
      <c r="AP20" s="376"/>
      <c r="AQ20" s="377"/>
    </row>
    <row r="21" spans="1:43" ht="17" thickBot="1">
      <c r="A21" s="62" t="s">
        <v>0</v>
      </c>
      <c r="B21" s="63" t="s">
        <v>93</v>
      </c>
      <c r="C21" s="107" t="s">
        <v>94</v>
      </c>
      <c r="D21" s="108" t="s">
        <v>95</v>
      </c>
      <c r="E21" s="108" t="s">
        <v>96</v>
      </c>
      <c r="F21" s="108" t="s">
        <v>97</v>
      </c>
      <c r="G21" s="108" t="s">
        <v>98</v>
      </c>
      <c r="H21" s="108" t="s">
        <v>99</v>
      </c>
      <c r="I21" s="108" t="s">
        <v>100</v>
      </c>
      <c r="J21" s="108" t="s">
        <v>72</v>
      </c>
      <c r="K21" s="107" t="s">
        <v>94</v>
      </c>
      <c r="L21" s="108" t="s">
        <v>95</v>
      </c>
      <c r="M21" s="108" t="s">
        <v>96</v>
      </c>
      <c r="N21" s="108" t="s">
        <v>97</v>
      </c>
      <c r="O21" s="108" t="s">
        <v>98</v>
      </c>
      <c r="P21" s="108" t="s">
        <v>99</v>
      </c>
      <c r="Q21" s="108" t="s">
        <v>100</v>
      </c>
      <c r="R21" s="112" t="s">
        <v>72</v>
      </c>
      <c r="S21" s="191" t="s">
        <v>200</v>
      </c>
      <c r="T21" s="107" t="s">
        <v>94</v>
      </c>
      <c r="U21" s="108" t="s">
        <v>95</v>
      </c>
      <c r="V21" s="108" t="s">
        <v>96</v>
      </c>
      <c r="W21" s="108" t="s">
        <v>97</v>
      </c>
      <c r="X21" s="108" t="s">
        <v>98</v>
      </c>
      <c r="Y21" s="108" t="s">
        <v>99</v>
      </c>
      <c r="Z21" s="108" t="s">
        <v>100</v>
      </c>
      <c r="AA21" s="111" t="s">
        <v>72</v>
      </c>
      <c r="AB21" s="113" t="s">
        <v>94</v>
      </c>
      <c r="AC21" s="109" t="s">
        <v>95</v>
      </c>
      <c r="AD21" s="109" t="s">
        <v>96</v>
      </c>
      <c r="AE21" s="109" t="s">
        <v>97</v>
      </c>
      <c r="AF21" s="109" t="s">
        <v>98</v>
      </c>
      <c r="AG21" s="109" t="s">
        <v>99</v>
      </c>
      <c r="AH21" s="109" t="s">
        <v>100</v>
      </c>
      <c r="AI21" s="114" t="s">
        <v>72</v>
      </c>
      <c r="AJ21" s="102" t="s">
        <v>94</v>
      </c>
      <c r="AK21" s="103" t="s">
        <v>95</v>
      </c>
      <c r="AL21" s="103" t="s">
        <v>96</v>
      </c>
      <c r="AM21" s="103" t="s">
        <v>97</v>
      </c>
      <c r="AN21" s="103" t="s">
        <v>98</v>
      </c>
      <c r="AO21" s="103" t="s">
        <v>99</v>
      </c>
      <c r="AP21" s="103" t="s">
        <v>100</v>
      </c>
      <c r="AQ21" s="104" t="s">
        <v>72</v>
      </c>
    </row>
    <row r="22" spans="1:43">
      <c r="A22" s="64">
        <v>1</v>
      </c>
      <c r="B22" s="143" t="s">
        <v>101</v>
      </c>
      <c r="C22" s="141">
        <f>$C$12</f>
        <v>65</v>
      </c>
      <c r="D22" s="142">
        <f>$D$12</f>
        <v>24</v>
      </c>
      <c r="E22" s="142">
        <f>$E$12</f>
        <v>77</v>
      </c>
      <c r="F22" s="142">
        <f>$F$12</f>
        <v>75</v>
      </c>
      <c r="G22" s="142">
        <f>$G$12</f>
        <v>66</v>
      </c>
      <c r="H22" s="142">
        <f>$H$12</f>
        <v>63</v>
      </c>
      <c r="I22" s="142">
        <f>$I$12</f>
        <v>35</v>
      </c>
      <c r="J22" s="142">
        <f>$J$12</f>
        <v>49</v>
      </c>
      <c r="K22" s="152">
        <f>PERFIL_3_ESO!C14*'3º ESO'!C$3+PERFIL_3_ESO!K14*'3º ESO'!C$4+PERFIL_3_ESO!S14*'3º ESO'!C$5+PERFIL_3_ESO!AA14*'3º ESO'!C$6+PERFIL_3_ESO!AI14*'3º ESO'!C$7+PERFIL_3_ESO!AQ14*'3º ESO'!C$8+PERFIL_3_ESO!AY14*'3º ESO'!C$9+PERFIL_3_ESO!BG14*'3º ESO'!C$10+PERFIL_3_ESO!BO14*'3º ESO'!C$11</f>
        <v>325</v>
      </c>
      <c r="L22" s="151">
        <f>PERFIL_3_ESO!D14*'3º ESO'!D$3+PERFIL_3_ESO!L14*'3º ESO'!D$4+PERFIL_3_ESO!T14*'3º ESO'!D$5+PERFIL_3_ESO!AB14*'3º ESO'!D$6+PERFIL_3_ESO!AJ14*'3º ESO'!D$7+PERFIL_3_ESO!AR14*'3º ESO'!D$8+PERFIL_3_ESO!AZ14*'3º ESO'!D$9+PERFIL_3_ESO!BH14*'3º ESO'!D$10+PERFIL_3_ESO!BP14*'3º ESO'!D$11</f>
        <v>120</v>
      </c>
      <c r="M22" s="151">
        <f>PERFIL_3_ESO!E14*'3º ESO'!E$3+PERFIL_3_ESO!M14*'3º ESO'!E$4+PERFIL_3_ESO!U14*'3º ESO'!E$5+PERFIL_3_ESO!AC14*'3º ESO'!E$6+PERFIL_3_ESO!AK14*'3º ESO'!E$7+PERFIL_3_ESO!AS14*'3º ESO'!E$8+PERFIL_3_ESO!BA14*'3º ESO'!E$9+PERFIL_3_ESO!BI14*'3º ESO'!E$10+PERFIL_3_ESO!BQ14*'3º ESO'!E$11</f>
        <v>385</v>
      </c>
      <c r="N22" s="151">
        <f>PERFIL_3_ESO!F14*'3º ESO'!F$3+PERFIL_3_ESO!N14*'3º ESO'!F$4+PERFIL_3_ESO!V14*'3º ESO'!F$5+PERFIL_3_ESO!AD14*'3º ESO'!F$6+PERFIL_3_ESO!AL14*'3º ESO'!F$7+PERFIL_3_ESO!AT14*'3º ESO'!F$8+PERFIL_3_ESO!BB14*'3º ESO'!F$9+PERFIL_3_ESO!BJ14*'3º ESO'!F$10+PERFIL_3_ESO!BR14*'3º ESO'!F$11</f>
        <v>375</v>
      </c>
      <c r="O22" s="151">
        <f>PERFIL_3_ESO!G14*'3º ESO'!G$3+PERFIL_3_ESO!O14*'3º ESO'!G$4+PERFIL_3_ESO!W14*'3º ESO'!G$5+PERFIL_3_ESO!AE14*'3º ESO'!G$6+PERFIL_3_ESO!AM14*'3º ESO'!G$7+PERFIL_3_ESO!AU14*'3º ESO'!G$8+PERFIL_3_ESO!BC14*'3º ESO'!G$9+PERFIL_3_ESO!BK14*'3º ESO'!G$10+PERFIL_3_ESO!BS14*'3º ESO'!G$11</f>
        <v>330</v>
      </c>
      <c r="P22" s="151">
        <f>PERFIL_3_ESO!H14*'3º ESO'!H$3+PERFIL_3_ESO!P14*'3º ESO'!H$4+PERFIL_3_ESO!X14*'3º ESO'!H$5+PERFIL_3_ESO!AF14*'3º ESO'!H$6+PERFIL_3_ESO!AN14*'3º ESO'!H$7+PERFIL_3_ESO!AV14*'3º ESO'!H$8+PERFIL_3_ESO!BD14*'3º ESO'!H$9+PERFIL_3_ESO!BL14*'3º ESO'!H$10+PERFIL_3_ESO!BT14*'3º ESO'!H$11</f>
        <v>315</v>
      </c>
      <c r="Q22" s="151">
        <f>PERFIL_3_ESO!I14*'3º ESO'!I$3+PERFIL_3_ESO!Q14*'3º ESO'!I$4+PERFIL_3_ESO!Y14*'3º ESO'!I$5+PERFIL_3_ESO!AG14*'3º ESO'!I$6+PERFIL_3_ESO!AO14*'3º ESO'!I$7+PERFIL_3_ESO!AW14*'3º ESO'!I$8+PERFIL_3_ESO!BE14*'3º ESO'!I$9+PERFIL_3_ESO!BM14*'3º ESO'!I$10+PERFIL_3_ESO!BU14*'3º ESO'!I$11</f>
        <v>175</v>
      </c>
      <c r="R22" s="151">
        <f>PERFIL_3_ESO!J14*'3º ESO'!J$3+PERFIL_3_ESO!R14*'3º ESO'!J$4+PERFIL_3_ESO!Z14*'3º ESO'!J$5+PERFIL_3_ESO!AH14*'3º ESO'!J$6+PERFIL_3_ESO!AP14*'3º ESO'!J$7+PERFIL_3_ESO!AX14*'3º ESO'!J$8+PERFIL_3_ESO!BF14*'3º ESO'!J$9+PERFIL_3_ESO!BN14*'3º ESO'!J$10+PERFIL_3_ESO!BV14*'3º ESO'!J$11</f>
        <v>245</v>
      </c>
      <c r="S22" s="240">
        <f>IF(PERFIL_3_ESO!BW14='3º ESO'!$B$13,1,IF(PERFIL_3_ESO!BW14='3º ESO'!$B$14,2,IF(PERFIL_3_ESO!BW14='3º ESO'!$B$15,3,4)))</f>
        <v>2</v>
      </c>
      <c r="T22" s="159">
        <f>VLOOKUP($S22,'3º ESO'!$A$13:$J$16,3)</f>
        <v>6</v>
      </c>
      <c r="U22" s="160">
        <f>VLOOKUP($S22,'3º ESO'!$A$13:$J$16,4)</f>
        <v>11</v>
      </c>
      <c r="V22" s="160">
        <f>VLOOKUP($S22,'3º ESO'!$A$13:$J$16,5)</f>
        <v>5</v>
      </c>
      <c r="W22" s="160">
        <f>VLOOKUP($S22,'3º ESO'!$A$13:$J$16,6)</f>
        <v>3</v>
      </c>
      <c r="X22" s="160">
        <f>VLOOKUP($S22,'3º ESO'!$A$13:$J$16,7)</f>
        <v>9</v>
      </c>
      <c r="Y22" s="160">
        <f>VLOOKUP($S22,'3º ESO'!$A$13:$J$16,8)</f>
        <v>2</v>
      </c>
      <c r="Z22" s="160">
        <f>VLOOKUP($S22,'3º ESO'!$A$13:$J$16,9)</f>
        <v>1</v>
      </c>
      <c r="AA22" s="166">
        <f>VLOOKUP($S22,'3º ESO'!$A$13:$J$16,10)</f>
        <v>3</v>
      </c>
      <c r="AB22" s="151">
        <f>PERFIL_3_ESO!BX14*'3º ESO'!T22</f>
        <v>30</v>
      </c>
      <c r="AC22" s="151">
        <f>PERFIL_3_ESO!BY14*'3º ESO'!U22</f>
        <v>55</v>
      </c>
      <c r="AD22" s="151">
        <f>PERFIL_3_ESO!BZ14*'3º ESO'!V22</f>
        <v>25</v>
      </c>
      <c r="AE22" s="151">
        <f>PERFIL_3_ESO!CA14*'3º ESO'!W22</f>
        <v>15</v>
      </c>
      <c r="AF22" s="151">
        <f>PERFIL_3_ESO!CB14*'3º ESO'!X22</f>
        <v>45</v>
      </c>
      <c r="AG22" s="151">
        <f>PERFIL_3_ESO!CC14*'3º ESO'!Y22</f>
        <v>10</v>
      </c>
      <c r="AH22" s="151">
        <f>PERFIL_3_ESO!CD14*'3º ESO'!Z22</f>
        <v>5</v>
      </c>
      <c r="AI22" s="151">
        <f>PERFIL_3_ESO!CE14*'3º ESO'!AA22</f>
        <v>15</v>
      </c>
      <c r="AJ22" s="152">
        <f t="shared" ref="AJ22:AQ22" si="1">(K22+AB22)/(C22+T22)</f>
        <v>5</v>
      </c>
      <c r="AK22" s="151">
        <f t="shared" si="1"/>
        <v>5</v>
      </c>
      <c r="AL22" s="151">
        <f t="shared" si="1"/>
        <v>5</v>
      </c>
      <c r="AM22" s="151">
        <f t="shared" si="1"/>
        <v>5</v>
      </c>
      <c r="AN22" s="151">
        <f t="shared" si="1"/>
        <v>5</v>
      </c>
      <c r="AO22" s="151">
        <f t="shared" si="1"/>
        <v>5</v>
      </c>
      <c r="AP22" s="151">
        <f t="shared" si="1"/>
        <v>5</v>
      </c>
      <c r="AQ22" s="153">
        <f t="shared" si="1"/>
        <v>5</v>
      </c>
    </row>
    <row r="23" spans="1:43">
      <c r="A23" s="65">
        <v>2</v>
      </c>
      <c r="B23" s="144" t="s">
        <v>102</v>
      </c>
      <c r="C23" s="148">
        <f t="shared" ref="C23:C61" si="2">$C$12</f>
        <v>65</v>
      </c>
      <c r="D23" s="147">
        <f t="shared" ref="D23:D61" si="3">$D$12</f>
        <v>24</v>
      </c>
      <c r="E23" s="147">
        <f t="shared" ref="E23:E61" si="4">$E$12</f>
        <v>77</v>
      </c>
      <c r="F23" s="147">
        <f t="shared" ref="F23:F61" si="5">$F$12</f>
        <v>75</v>
      </c>
      <c r="G23" s="147">
        <f t="shared" ref="G23:G61" si="6">$G$12</f>
        <v>66</v>
      </c>
      <c r="H23" s="147">
        <f t="shared" ref="H23:H61" si="7">$H$12</f>
        <v>63</v>
      </c>
      <c r="I23" s="147">
        <f t="shared" ref="I23:I61" si="8">$I$12</f>
        <v>35</v>
      </c>
      <c r="J23" s="147">
        <f t="shared" ref="J23:J61" si="9">$J$12</f>
        <v>49</v>
      </c>
      <c r="K23" s="154">
        <f>PERFIL_3_ESO!C15*'3º ESO'!C$3+PERFIL_3_ESO!K15*'3º ESO'!C$4+PERFIL_3_ESO!S15*'3º ESO'!C$5+PERFIL_3_ESO!AA15*'3º ESO'!C$6+PERFIL_3_ESO!AI15*'3º ESO'!C$7+PERFIL_3_ESO!AQ15*'3º ESO'!C$8+PERFIL_3_ESO!AY15*'3º ESO'!C$9+PERFIL_3_ESO!BG15*'3º ESO'!C$10+PERFIL_3_ESO!BO15*'3º ESO'!C$11</f>
        <v>0</v>
      </c>
      <c r="L23" s="68">
        <f>PERFIL_3_ESO!D15*'3º ESO'!D$3+PERFIL_3_ESO!L15*'3º ESO'!D$4+PERFIL_3_ESO!T15*'3º ESO'!D$5+PERFIL_3_ESO!AB15*'3º ESO'!D$6+PERFIL_3_ESO!AJ15*'3º ESO'!D$7+PERFIL_3_ESO!AR15*'3º ESO'!D$8+PERFIL_3_ESO!AZ15*'3º ESO'!D$9+PERFIL_3_ESO!BH15*'3º ESO'!D$10+PERFIL_3_ESO!BP15*'3º ESO'!D$11</f>
        <v>0</v>
      </c>
      <c r="M23" s="68">
        <f>PERFIL_3_ESO!E15*'3º ESO'!E$3+PERFIL_3_ESO!M15*'3º ESO'!E$4+PERFIL_3_ESO!U15*'3º ESO'!E$5+PERFIL_3_ESO!AC15*'3º ESO'!E$6+PERFIL_3_ESO!AK15*'3º ESO'!E$7+PERFIL_3_ESO!AS15*'3º ESO'!E$8+PERFIL_3_ESO!BA15*'3º ESO'!E$9+PERFIL_3_ESO!BI15*'3º ESO'!E$10+PERFIL_3_ESO!BQ15*'3º ESO'!E$11</f>
        <v>0</v>
      </c>
      <c r="N23" s="68">
        <f>PERFIL_3_ESO!F15*'3º ESO'!F$3+PERFIL_3_ESO!N15*'3º ESO'!F$4+PERFIL_3_ESO!V15*'3º ESO'!F$5+PERFIL_3_ESO!AD15*'3º ESO'!F$6+PERFIL_3_ESO!AL15*'3º ESO'!F$7+PERFIL_3_ESO!AT15*'3º ESO'!F$8+PERFIL_3_ESO!BB15*'3º ESO'!F$9+PERFIL_3_ESO!BJ15*'3º ESO'!F$10+PERFIL_3_ESO!BR15*'3º ESO'!F$11</f>
        <v>0</v>
      </c>
      <c r="O23" s="68">
        <f>PERFIL_3_ESO!G15*'3º ESO'!G$3+PERFIL_3_ESO!O15*'3º ESO'!G$4+PERFIL_3_ESO!W15*'3º ESO'!G$5+PERFIL_3_ESO!AE15*'3º ESO'!G$6+PERFIL_3_ESO!AM15*'3º ESO'!G$7+PERFIL_3_ESO!AU15*'3º ESO'!G$8+PERFIL_3_ESO!BC15*'3º ESO'!G$9+PERFIL_3_ESO!BK15*'3º ESO'!G$10+PERFIL_3_ESO!BS15*'3º ESO'!G$11</f>
        <v>0</v>
      </c>
      <c r="P23" s="68">
        <f>PERFIL_3_ESO!H15*'3º ESO'!H$3+PERFIL_3_ESO!P15*'3º ESO'!H$4+PERFIL_3_ESO!X15*'3º ESO'!H$5+PERFIL_3_ESO!AF15*'3º ESO'!H$6+PERFIL_3_ESO!AN15*'3º ESO'!H$7+PERFIL_3_ESO!AV15*'3º ESO'!H$8+PERFIL_3_ESO!BD15*'3º ESO'!H$9+PERFIL_3_ESO!BL15*'3º ESO'!H$10+PERFIL_3_ESO!BT15*'3º ESO'!H$11</f>
        <v>0</v>
      </c>
      <c r="Q23" s="68">
        <f>PERFIL_3_ESO!I15*'3º ESO'!I$3+PERFIL_3_ESO!Q15*'3º ESO'!I$4+PERFIL_3_ESO!Y15*'3º ESO'!I$5+PERFIL_3_ESO!AG15*'3º ESO'!I$6+PERFIL_3_ESO!AO15*'3º ESO'!I$7+PERFIL_3_ESO!AW15*'3º ESO'!I$8+PERFIL_3_ESO!BE15*'3º ESO'!I$9+PERFIL_3_ESO!BM15*'3º ESO'!I$10+PERFIL_3_ESO!BU15*'3º ESO'!I$11</f>
        <v>0</v>
      </c>
      <c r="R23" s="68">
        <f>PERFIL_3_ESO!J15*'3º ESO'!J$3+PERFIL_3_ESO!R15*'3º ESO'!J$4+PERFIL_3_ESO!Z15*'3º ESO'!J$5+PERFIL_3_ESO!AH15*'3º ESO'!J$6+PERFIL_3_ESO!AP15*'3º ESO'!J$7+PERFIL_3_ESO!AX15*'3º ESO'!J$8+PERFIL_3_ESO!BF15*'3º ESO'!J$9+PERFIL_3_ESO!BN15*'3º ESO'!J$10+PERFIL_3_ESO!BV15*'3º ESO'!J$11</f>
        <v>0</v>
      </c>
      <c r="S23" s="199">
        <f>IF(PERFIL_3_ESO!BW15='3º ESO'!$B$13,1,IF(PERFIL_3_ESO!BW15='3º ESO'!$B$14,2,IF(PERFIL_3_ESO!BW15='3º ESO'!$B$15,3,4)))</f>
        <v>3</v>
      </c>
      <c r="T23" s="161">
        <f>VLOOKUP($S23,'3º ESO'!$A$13:$J$16,3)</f>
        <v>13</v>
      </c>
      <c r="U23" s="32">
        <f>VLOOKUP($S23,'3º ESO'!$A$13:$J$16,4)</f>
        <v>5</v>
      </c>
      <c r="V23" s="32">
        <f>VLOOKUP($S23,'3º ESO'!$A$13:$J$16,5)</f>
        <v>7</v>
      </c>
      <c r="W23" s="32">
        <f>VLOOKUP($S23,'3º ESO'!$A$13:$J$16,6)</f>
        <v>11</v>
      </c>
      <c r="X23" s="32">
        <f>VLOOKUP($S23,'3º ESO'!$A$13:$J$16,7)</f>
        <v>12</v>
      </c>
      <c r="Y23" s="32">
        <f>VLOOKUP($S23,'3º ESO'!$A$13:$J$16,8)</f>
        <v>9</v>
      </c>
      <c r="Z23" s="32">
        <f>VLOOKUP($S23,'3º ESO'!$A$13:$J$16,9)</f>
        <v>6</v>
      </c>
      <c r="AA23" s="167">
        <f>VLOOKUP($S23,'3º ESO'!$A$13:$J$16,10)</f>
        <v>7</v>
      </c>
      <c r="AB23" s="68">
        <f>PERFIL_3_ESO!BX15*'3º ESO'!T23</f>
        <v>0</v>
      </c>
      <c r="AC23" s="68">
        <f>PERFIL_3_ESO!BY15*'3º ESO'!U23</f>
        <v>0</v>
      </c>
      <c r="AD23" s="68">
        <f>PERFIL_3_ESO!BZ15*'3º ESO'!V23</f>
        <v>0</v>
      </c>
      <c r="AE23" s="68">
        <f>PERFIL_3_ESO!CA15*'3º ESO'!W23</f>
        <v>0</v>
      </c>
      <c r="AF23" s="68">
        <f>PERFIL_3_ESO!CB15*'3º ESO'!X23</f>
        <v>0</v>
      </c>
      <c r="AG23" s="68">
        <f>PERFIL_3_ESO!CC15*'3º ESO'!Y23</f>
        <v>0</v>
      </c>
      <c r="AH23" s="68">
        <f>PERFIL_3_ESO!CD15*'3º ESO'!Z23</f>
        <v>0</v>
      </c>
      <c r="AI23" s="68">
        <f>PERFIL_3_ESO!CE15*'3º ESO'!AA23</f>
        <v>0</v>
      </c>
      <c r="AJ23" s="154">
        <f t="shared" ref="AJ23:AJ61" si="10">(K23+AB23)/(C23+T23)</f>
        <v>0</v>
      </c>
      <c r="AK23" s="68">
        <f t="shared" ref="AK23:AK61" si="11">(L23+AC23)/(D23+U23)</f>
        <v>0</v>
      </c>
      <c r="AL23" s="68">
        <f t="shared" ref="AL23:AL61" si="12">(M23+AD23)/(E23+V23)</f>
        <v>0</v>
      </c>
      <c r="AM23" s="68">
        <f t="shared" ref="AM23:AM61" si="13">(N23+AE23)/(F23+W23)</f>
        <v>0</v>
      </c>
      <c r="AN23" s="68">
        <f t="shared" ref="AN23:AN61" si="14">(O23+AF23)/(G23+X23)</f>
        <v>0</v>
      </c>
      <c r="AO23" s="68">
        <f t="shared" ref="AO23:AO61" si="15">(P23+AG23)/(H23+Y23)</f>
        <v>0</v>
      </c>
      <c r="AP23" s="68">
        <f t="shared" ref="AP23:AP61" si="16">(Q23+AH23)/(I23+Z23)</f>
        <v>0</v>
      </c>
      <c r="AQ23" s="155">
        <f t="shared" ref="AQ23:AQ61" si="17">(R23+AI23)/(J23+AA23)</f>
        <v>0</v>
      </c>
    </row>
    <row r="24" spans="1:43">
      <c r="A24" s="29">
        <v>3</v>
      </c>
      <c r="B24" s="145" t="s">
        <v>103</v>
      </c>
      <c r="C24" s="148">
        <f t="shared" si="2"/>
        <v>65</v>
      </c>
      <c r="D24" s="147">
        <f t="shared" si="3"/>
        <v>24</v>
      </c>
      <c r="E24" s="147">
        <f t="shared" si="4"/>
        <v>77</v>
      </c>
      <c r="F24" s="147">
        <f t="shared" si="5"/>
        <v>75</v>
      </c>
      <c r="G24" s="147">
        <f t="shared" si="6"/>
        <v>66</v>
      </c>
      <c r="H24" s="147">
        <f t="shared" si="7"/>
        <v>63</v>
      </c>
      <c r="I24" s="147">
        <f t="shared" si="8"/>
        <v>35</v>
      </c>
      <c r="J24" s="147">
        <f t="shared" si="9"/>
        <v>49</v>
      </c>
      <c r="K24" s="154">
        <f>PERFIL_3_ESO!C16*'3º ESO'!C$3+PERFIL_3_ESO!K16*'3º ESO'!C$4+PERFIL_3_ESO!S16*'3º ESO'!C$5+PERFIL_3_ESO!AA16*'3º ESO'!C$6+PERFIL_3_ESO!AI16*'3º ESO'!C$7+PERFIL_3_ESO!AQ16*'3º ESO'!C$8+PERFIL_3_ESO!AY16*'3º ESO'!C$9+PERFIL_3_ESO!BG16*'3º ESO'!C$10+PERFIL_3_ESO!BO16*'3º ESO'!C$11</f>
        <v>0</v>
      </c>
      <c r="L24" s="68">
        <f>PERFIL_3_ESO!D16*'3º ESO'!D$3+PERFIL_3_ESO!L16*'3º ESO'!D$4+PERFIL_3_ESO!T16*'3º ESO'!D$5+PERFIL_3_ESO!AB16*'3º ESO'!D$6+PERFIL_3_ESO!AJ16*'3º ESO'!D$7+PERFIL_3_ESO!AR16*'3º ESO'!D$8+PERFIL_3_ESO!AZ16*'3º ESO'!D$9+PERFIL_3_ESO!BH16*'3º ESO'!D$10+PERFIL_3_ESO!BP16*'3º ESO'!D$11</f>
        <v>0</v>
      </c>
      <c r="M24" s="68">
        <f>PERFIL_3_ESO!E16*'3º ESO'!E$3+PERFIL_3_ESO!M16*'3º ESO'!E$4+PERFIL_3_ESO!U16*'3º ESO'!E$5+PERFIL_3_ESO!AC16*'3º ESO'!E$6+PERFIL_3_ESO!AK16*'3º ESO'!E$7+PERFIL_3_ESO!AS16*'3º ESO'!E$8+PERFIL_3_ESO!BA16*'3º ESO'!E$9+PERFIL_3_ESO!BI16*'3º ESO'!E$10+PERFIL_3_ESO!BQ16*'3º ESO'!E$11</f>
        <v>0</v>
      </c>
      <c r="N24" s="68">
        <f>PERFIL_3_ESO!F16*'3º ESO'!F$3+PERFIL_3_ESO!N16*'3º ESO'!F$4+PERFIL_3_ESO!V16*'3º ESO'!F$5+PERFIL_3_ESO!AD16*'3º ESO'!F$6+PERFIL_3_ESO!AL16*'3º ESO'!F$7+PERFIL_3_ESO!AT16*'3º ESO'!F$8+PERFIL_3_ESO!BB16*'3º ESO'!F$9+PERFIL_3_ESO!BJ16*'3º ESO'!F$10+PERFIL_3_ESO!BR16*'3º ESO'!F$11</f>
        <v>0</v>
      </c>
      <c r="O24" s="68">
        <f>PERFIL_3_ESO!G16*'3º ESO'!G$3+PERFIL_3_ESO!O16*'3º ESO'!G$4+PERFIL_3_ESO!W16*'3º ESO'!G$5+PERFIL_3_ESO!AE16*'3º ESO'!G$6+PERFIL_3_ESO!AM16*'3º ESO'!G$7+PERFIL_3_ESO!AU16*'3º ESO'!G$8+PERFIL_3_ESO!BC16*'3º ESO'!G$9+PERFIL_3_ESO!BK16*'3º ESO'!G$10+PERFIL_3_ESO!BS16*'3º ESO'!G$11</f>
        <v>0</v>
      </c>
      <c r="P24" s="68">
        <f>PERFIL_3_ESO!H16*'3º ESO'!H$3+PERFIL_3_ESO!P16*'3º ESO'!H$4+PERFIL_3_ESO!X16*'3º ESO'!H$5+PERFIL_3_ESO!AF16*'3º ESO'!H$6+PERFIL_3_ESO!AN16*'3º ESO'!H$7+PERFIL_3_ESO!AV16*'3º ESO'!H$8+PERFIL_3_ESO!BD16*'3º ESO'!H$9+PERFIL_3_ESO!BL16*'3º ESO'!H$10+PERFIL_3_ESO!BT16*'3º ESO'!H$11</f>
        <v>0</v>
      </c>
      <c r="Q24" s="68">
        <f>PERFIL_3_ESO!I16*'3º ESO'!I$3+PERFIL_3_ESO!Q16*'3º ESO'!I$4+PERFIL_3_ESO!Y16*'3º ESO'!I$5+PERFIL_3_ESO!AG16*'3º ESO'!I$6+PERFIL_3_ESO!AO16*'3º ESO'!I$7+PERFIL_3_ESO!AW16*'3º ESO'!I$8+PERFIL_3_ESO!BE16*'3º ESO'!I$9+PERFIL_3_ESO!BM16*'3º ESO'!I$10+PERFIL_3_ESO!BU16*'3º ESO'!I$11</f>
        <v>0</v>
      </c>
      <c r="R24" s="68">
        <f>PERFIL_3_ESO!J16*'3º ESO'!J$3+PERFIL_3_ESO!R16*'3º ESO'!J$4+PERFIL_3_ESO!Z16*'3º ESO'!J$5+PERFIL_3_ESO!AH16*'3º ESO'!J$6+PERFIL_3_ESO!AP16*'3º ESO'!J$7+PERFIL_3_ESO!AX16*'3º ESO'!J$8+PERFIL_3_ESO!BF16*'3º ESO'!J$9+PERFIL_3_ESO!BN16*'3º ESO'!J$10+PERFIL_3_ESO!BV16*'3º ESO'!J$11</f>
        <v>0</v>
      </c>
      <c r="S24" s="199">
        <f>IF(PERFIL_3_ESO!BW16='3º ESO'!$B$13,1,IF(PERFIL_3_ESO!BW16='3º ESO'!$B$14,2,IF(PERFIL_3_ESO!BW16='3º ESO'!$B$15,3,4)))</f>
        <v>4</v>
      </c>
      <c r="T24" s="161">
        <f>VLOOKUP($S24,'3º ESO'!$A$13:$J$16,3)</f>
        <v>3</v>
      </c>
      <c r="U24" s="32">
        <f>VLOOKUP($S24,'3º ESO'!$A$13:$J$16,4)</f>
        <v>0</v>
      </c>
      <c r="V24" s="32">
        <f>VLOOKUP($S24,'3º ESO'!$A$13:$J$16,5)</f>
        <v>0</v>
      </c>
      <c r="W24" s="32">
        <f>VLOOKUP($S24,'3º ESO'!$A$13:$J$16,6)</f>
        <v>2</v>
      </c>
      <c r="X24" s="32">
        <f>VLOOKUP($S24,'3º ESO'!$A$13:$J$16,7)</f>
        <v>3</v>
      </c>
      <c r="Y24" s="32">
        <f>VLOOKUP($S24,'3º ESO'!$A$13:$J$16,8)</f>
        <v>1</v>
      </c>
      <c r="Z24" s="32">
        <f>VLOOKUP($S24,'3º ESO'!$A$13:$J$16,9)</f>
        <v>3</v>
      </c>
      <c r="AA24" s="167">
        <f>VLOOKUP($S24,'3º ESO'!$A$13:$J$16,10)</f>
        <v>7</v>
      </c>
      <c r="AB24" s="68">
        <f>PERFIL_3_ESO!BX16*'3º ESO'!T24</f>
        <v>0</v>
      </c>
      <c r="AC24" s="68">
        <f>PERFIL_3_ESO!BY16*'3º ESO'!U24</f>
        <v>0</v>
      </c>
      <c r="AD24" s="68">
        <f>PERFIL_3_ESO!BZ16*'3º ESO'!V24</f>
        <v>0</v>
      </c>
      <c r="AE24" s="68">
        <f>PERFIL_3_ESO!CA16*'3º ESO'!W24</f>
        <v>0</v>
      </c>
      <c r="AF24" s="68">
        <f>PERFIL_3_ESO!CB16*'3º ESO'!X24</f>
        <v>0</v>
      </c>
      <c r="AG24" s="68">
        <f>PERFIL_3_ESO!CC16*'3º ESO'!Y24</f>
        <v>0</v>
      </c>
      <c r="AH24" s="68">
        <f>PERFIL_3_ESO!CD16*'3º ESO'!Z24</f>
        <v>0</v>
      </c>
      <c r="AI24" s="68">
        <f>PERFIL_3_ESO!CE16*'3º ESO'!AA24</f>
        <v>0</v>
      </c>
      <c r="AJ24" s="154">
        <f t="shared" si="10"/>
        <v>0</v>
      </c>
      <c r="AK24" s="68">
        <f t="shared" si="11"/>
        <v>0</v>
      </c>
      <c r="AL24" s="68">
        <f t="shared" si="12"/>
        <v>0</v>
      </c>
      <c r="AM24" s="68">
        <f t="shared" si="13"/>
        <v>0</v>
      </c>
      <c r="AN24" s="68">
        <f t="shared" si="14"/>
        <v>0</v>
      </c>
      <c r="AO24" s="68">
        <f t="shared" si="15"/>
        <v>0</v>
      </c>
      <c r="AP24" s="68">
        <f t="shared" si="16"/>
        <v>0</v>
      </c>
      <c r="AQ24" s="155">
        <f t="shared" si="17"/>
        <v>0</v>
      </c>
    </row>
    <row r="25" spans="1:43">
      <c r="A25" s="29">
        <v>4</v>
      </c>
      <c r="B25" s="144" t="s">
        <v>104</v>
      </c>
      <c r="C25" s="148">
        <f t="shared" si="2"/>
        <v>65</v>
      </c>
      <c r="D25" s="147">
        <f t="shared" si="3"/>
        <v>24</v>
      </c>
      <c r="E25" s="147">
        <f t="shared" si="4"/>
        <v>77</v>
      </c>
      <c r="F25" s="147">
        <f t="shared" si="5"/>
        <v>75</v>
      </c>
      <c r="G25" s="147">
        <f t="shared" si="6"/>
        <v>66</v>
      </c>
      <c r="H25" s="147">
        <f t="shared" si="7"/>
        <v>63</v>
      </c>
      <c r="I25" s="147">
        <f t="shared" si="8"/>
        <v>35</v>
      </c>
      <c r="J25" s="147">
        <f t="shared" si="9"/>
        <v>49</v>
      </c>
      <c r="K25" s="154">
        <f>PERFIL_3_ESO!C17*'3º ESO'!C$3+PERFIL_3_ESO!K17*'3º ESO'!C$4+PERFIL_3_ESO!S17*'3º ESO'!C$5+PERFIL_3_ESO!AA17*'3º ESO'!C$6+PERFIL_3_ESO!AI17*'3º ESO'!C$7+PERFIL_3_ESO!AQ17*'3º ESO'!C$8+PERFIL_3_ESO!AY17*'3º ESO'!C$9+PERFIL_3_ESO!BG17*'3º ESO'!C$10+PERFIL_3_ESO!BO17*'3º ESO'!C$11</f>
        <v>0</v>
      </c>
      <c r="L25" s="68">
        <f>PERFIL_3_ESO!D17*'3º ESO'!D$3+PERFIL_3_ESO!L17*'3º ESO'!D$4+PERFIL_3_ESO!T17*'3º ESO'!D$5+PERFIL_3_ESO!AB17*'3º ESO'!D$6+PERFIL_3_ESO!AJ17*'3º ESO'!D$7+PERFIL_3_ESO!AR17*'3º ESO'!D$8+PERFIL_3_ESO!AZ17*'3º ESO'!D$9+PERFIL_3_ESO!BH17*'3º ESO'!D$10+PERFIL_3_ESO!BP17*'3º ESO'!D$11</f>
        <v>0</v>
      </c>
      <c r="M25" s="68">
        <f>PERFIL_3_ESO!E17*'3º ESO'!E$3+PERFIL_3_ESO!M17*'3º ESO'!E$4+PERFIL_3_ESO!U17*'3º ESO'!E$5+PERFIL_3_ESO!AC17*'3º ESO'!E$6+PERFIL_3_ESO!AK17*'3º ESO'!E$7+PERFIL_3_ESO!AS17*'3º ESO'!E$8+PERFIL_3_ESO!BA17*'3º ESO'!E$9+PERFIL_3_ESO!BI17*'3º ESO'!E$10+PERFIL_3_ESO!BQ17*'3º ESO'!E$11</f>
        <v>0</v>
      </c>
      <c r="N25" s="68">
        <f>PERFIL_3_ESO!F17*'3º ESO'!F$3+PERFIL_3_ESO!N17*'3º ESO'!F$4+PERFIL_3_ESO!V17*'3º ESO'!F$5+PERFIL_3_ESO!AD17*'3º ESO'!F$6+PERFIL_3_ESO!AL17*'3º ESO'!F$7+PERFIL_3_ESO!AT17*'3º ESO'!F$8+PERFIL_3_ESO!BB17*'3º ESO'!F$9+PERFIL_3_ESO!BJ17*'3º ESO'!F$10+PERFIL_3_ESO!BR17*'3º ESO'!F$11</f>
        <v>0</v>
      </c>
      <c r="O25" s="68">
        <f>PERFIL_3_ESO!G17*'3º ESO'!G$3+PERFIL_3_ESO!O17*'3º ESO'!G$4+PERFIL_3_ESO!W17*'3º ESO'!G$5+PERFIL_3_ESO!AE17*'3º ESO'!G$6+PERFIL_3_ESO!AM17*'3º ESO'!G$7+PERFIL_3_ESO!AU17*'3º ESO'!G$8+PERFIL_3_ESO!BC17*'3º ESO'!G$9+PERFIL_3_ESO!BK17*'3º ESO'!G$10+PERFIL_3_ESO!BS17*'3º ESO'!G$11</f>
        <v>0</v>
      </c>
      <c r="P25" s="68">
        <f>PERFIL_3_ESO!H17*'3º ESO'!H$3+PERFIL_3_ESO!P17*'3º ESO'!H$4+PERFIL_3_ESO!X17*'3º ESO'!H$5+PERFIL_3_ESO!AF17*'3º ESO'!H$6+PERFIL_3_ESO!AN17*'3º ESO'!H$7+PERFIL_3_ESO!AV17*'3º ESO'!H$8+PERFIL_3_ESO!BD17*'3º ESO'!H$9+PERFIL_3_ESO!BL17*'3º ESO'!H$10+PERFIL_3_ESO!BT17*'3º ESO'!H$11</f>
        <v>0</v>
      </c>
      <c r="Q25" s="68">
        <f>PERFIL_3_ESO!I17*'3º ESO'!I$3+PERFIL_3_ESO!Q17*'3º ESO'!I$4+PERFIL_3_ESO!Y17*'3º ESO'!I$5+PERFIL_3_ESO!AG17*'3º ESO'!I$6+PERFIL_3_ESO!AO17*'3º ESO'!I$7+PERFIL_3_ESO!AW17*'3º ESO'!I$8+PERFIL_3_ESO!BE17*'3º ESO'!I$9+PERFIL_3_ESO!BM17*'3º ESO'!I$10+PERFIL_3_ESO!BU17*'3º ESO'!I$11</f>
        <v>0</v>
      </c>
      <c r="R25" s="68">
        <f>PERFIL_3_ESO!J17*'3º ESO'!J$3+PERFIL_3_ESO!R17*'3º ESO'!J$4+PERFIL_3_ESO!Z17*'3º ESO'!J$5+PERFIL_3_ESO!AH17*'3º ESO'!J$6+PERFIL_3_ESO!AP17*'3º ESO'!J$7+PERFIL_3_ESO!AX17*'3º ESO'!J$8+PERFIL_3_ESO!BF17*'3º ESO'!J$9+PERFIL_3_ESO!BN17*'3º ESO'!J$10+PERFIL_3_ESO!BV17*'3º ESO'!J$11</f>
        <v>0</v>
      </c>
      <c r="S25" s="199">
        <f>IF(PERFIL_3_ESO!BW17='3º ESO'!$B$13,1,IF(PERFIL_3_ESO!BW17='3º ESO'!$B$14,2,IF(PERFIL_3_ESO!BW17='3º ESO'!$B$15,3,4)))</f>
        <v>1</v>
      </c>
      <c r="T25" s="161">
        <f>VLOOKUP($S25,'3º ESO'!$A$13:$J$16,3)</f>
        <v>0</v>
      </c>
      <c r="U25" s="32">
        <f>VLOOKUP($S25,'3º ESO'!$A$13:$J$16,4)</f>
        <v>0</v>
      </c>
      <c r="V25" s="32">
        <f>VLOOKUP($S25,'3º ESO'!$A$13:$J$16,5)</f>
        <v>0</v>
      </c>
      <c r="W25" s="32">
        <f>VLOOKUP($S25,'3º ESO'!$A$13:$J$16,6)</f>
        <v>0</v>
      </c>
      <c r="X25" s="32">
        <f>VLOOKUP($S25,'3º ESO'!$A$13:$J$16,7)</f>
        <v>0</v>
      </c>
      <c r="Y25" s="32">
        <f>VLOOKUP($S25,'3º ESO'!$A$13:$J$16,8)</f>
        <v>0</v>
      </c>
      <c r="Z25" s="32">
        <f>VLOOKUP($S25,'3º ESO'!$A$13:$J$16,9)</f>
        <v>0</v>
      </c>
      <c r="AA25" s="167">
        <f>VLOOKUP($S25,'3º ESO'!$A$13:$J$16,10)</f>
        <v>0</v>
      </c>
      <c r="AB25" s="68">
        <f>PERFIL_3_ESO!BX17*'3º ESO'!T25</f>
        <v>0</v>
      </c>
      <c r="AC25" s="68">
        <f>PERFIL_3_ESO!BY17*'3º ESO'!U25</f>
        <v>0</v>
      </c>
      <c r="AD25" s="68">
        <f>PERFIL_3_ESO!BZ17*'3º ESO'!V25</f>
        <v>0</v>
      </c>
      <c r="AE25" s="68">
        <f>PERFIL_3_ESO!CA17*'3º ESO'!W25</f>
        <v>0</v>
      </c>
      <c r="AF25" s="68">
        <f>PERFIL_3_ESO!CB17*'3º ESO'!X25</f>
        <v>0</v>
      </c>
      <c r="AG25" s="68">
        <f>PERFIL_3_ESO!CC17*'3º ESO'!Y25</f>
        <v>0</v>
      </c>
      <c r="AH25" s="68">
        <f>PERFIL_3_ESO!CD17*'3º ESO'!Z25</f>
        <v>0</v>
      </c>
      <c r="AI25" s="68">
        <f>PERFIL_3_ESO!CE17*'3º ESO'!AA25</f>
        <v>0</v>
      </c>
      <c r="AJ25" s="154">
        <f t="shared" si="10"/>
        <v>0</v>
      </c>
      <c r="AK25" s="68">
        <f t="shared" si="11"/>
        <v>0</v>
      </c>
      <c r="AL25" s="68">
        <f t="shared" si="12"/>
        <v>0</v>
      </c>
      <c r="AM25" s="68">
        <f t="shared" si="13"/>
        <v>0</v>
      </c>
      <c r="AN25" s="68">
        <f t="shared" si="14"/>
        <v>0</v>
      </c>
      <c r="AO25" s="68">
        <f t="shared" si="15"/>
        <v>0</v>
      </c>
      <c r="AP25" s="68">
        <f t="shared" si="16"/>
        <v>0</v>
      </c>
      <c r="AQ25" s="155">
        <f t="shared" si="17"/>
        <v>0</v>
      </c>
    </row>
    <row r="26" spans="1:43">
      <c r="A26" s="66">
        <v>5</v>
      </c>
      <c r="B26" s="145" t="s">
        <v>105</v>
      </c>
      <c r="C26" s="148">
        <f t="shared" si="2"/>
        <v>65</v>
      </c>
      <c r="D26" s="147">
        <f t="shared" si="3"/>
        <v>24</v>
      </c>
      <c r="E26" s="147">
        <f t="shared" si="4"/>
        <v>77</v>
      </c>
      <c r="F26" s="147">
        <f t="shared" si="5"/>
        <v>75</v>
      </c>
      <c r="G26" s="147">
        <f t="shared" si="6"/>
        <v>66</v>
      </c>
      <c r="H26" s="147">
        <f t="shared" si="7"/>
        <v>63</v>
      </c>
      <c r="I26" s="147">
        <f t="shared" si="8"/>
        <v>35</v>
      </c>
      <c r="J26" s="147">
        <f t="shared" si="9"/>
        <v>49</v>
      </c>
      <c r="K26" s="154">
        <f>PERFIL_3_ESO!C18*'3º ESO'!C$3+PERFIL_3_ESO!K18*'3º ESO'!C$4+PERFIL_3_ESO!S18*'3º ESO'!C$5+PERFIL_3_ESO!AA18*'3º ESO'!C$6+PERFIL_3_ESO!AI18*'3º ESO'!C$7+PERFIL_3_ESO!AQ18*'3º ESO'!C$8+PERFIL_3_ESO!AY18*'3º ESO'!C$9+PERFIL_3_ESO!BG18*'3º ESO'!C$10+PERFIL_3_ESO!BO18*'3º ESO'!C$11</f>
        <v>0</v>
      </c>
      <c r="L26" s="68">
        <f>PERFIL_3_ESO!D18*'3º ESO'!D$3+PERFIL_3_ESO!L18*'3º ESO'!D$4+PERFIL_3_ESO!T18*'3º ESO'!D$5+PERFIL_3_ESO!AB18*'3º ESO'!D$6+PERFIL_3_ESO!AJ18*'3º ESO'!D$7+PERFIL_3_ESO!AR18*'3º ESO'!D$8+PERFIL_3_ESO!AZ18*'3º ESO'!D$9+PERFIL_3_ESO!BH18*'3º ESO'!D$10+PERFIL_3_ESO!BP18*'3º ESO'!D$11</f>
        <v>0</v>
      </c>
      <c r="M26" s="68">
        <f>PERFIL_3_ESO!E18*'3º ESO'!E$3+PERFIL_3_ESO!M18*'3º ESO'!E$4+PERFIL_3_ESO!U18*'3º ESO'!E$5+PERFIL_3_ESO!AC18*'3º ESO'!E$6+PERFIL_3_ESO!AK18*'3º ESO'!E$7+PERFIL_3_ESO!AS18*'3º ESO'!E$8+PERFIL_3_ESO!BA18*'3º ESO'!E$9+PERFIL_3_ESO!BI18*'3º ESO'!E$10+PERFIL_3_ESO!BQ18*'3º ESO'!E$11</f>
        <v>0</v>
      </c>
      <c r="N26" s="68">
        <f>PERFIL_3_ESO!F18*'3º ESO'!F$3+PERFIL_3_ESO!N18*'3º ESO'!F$4+PERFIL_3_ESO!V18*'3º ESO'!F$5+PERFIL_3_ESO!AD18*'3º ESO'!F$6+PERFIL_3_ESO!AL18*'3º ESO'!F$7+PERFIL_3_ESO!AT18*'3º ESO'!F$8+PERFIL_3_ESO!BB18*'3º ESO'!F$9+PERFIL_3_ESO!BJ18*'3º ESO'!F$10+PERFIL_3_ESO!BR18*'3º ESO'!F$11</f>
        <v>0</v>
      </c>
      <c r="O26" s="68">
        <f>PERFIL_3_ESO!G18*'3º ESO'!G$3+PERFIL_3_ESO!O18*'3º ESO'!G$4+PERFIL_3_ESO!W18*'3º ESO'!G$5+PERFIL_3_ESO!AE18*'3º ESO'!G$6+PERFIL_3_ESO!AM18*'3º ESO'!G$7+PERFIL_3_ESO!AU18*'3º ESO'!G$8+PERFIL_3_ESO!BC18*'3º ESO'!G$9+PERFIL_3_ESO!BK18*'3º ESO'!G$10+PERFIL_3_ESO!BS18*'3º ESO'!G$11</f>
        <v>0</v>
      </c>
      <c r="P26" s="68">
        <f>PERFIL_3_ESO!H18*'3º ESO'!H$3+PERFIL_3_ESO!P18*'3º ESO'!H$4+PERFIL_3_ESO!X18*'3º ESO'!H$5+PERFIL_3_ESO!AF18*'3º ESO'!H$6+PERFIL_3_ESO!AN18*'3º ESO'!H$7+PERFIL_3_ESO!AV18*'3º ESO'!H$8+PERFIL_3_ESO!BD18*'3º ESO'!H$9+PERFIL_3_ESO!BL18*'3º ESO'!H$10+PERFIL_3_ESO!BT18*'3º ESO'!H$11</f>
        <v>0</v>
      </c>
      <c r="Q26" s="68">
        <f>PERFIL_3_ESO!I18*'3º ESO'!I$3+PERFIL_3_ESO!Q18*'3º ESO'!I$4+PERFIL_3_ESO!Y18*'3º ESO'!I$5+PERFIL_3_ESO!AG18*'3º ESO'!I$6+PERFIL_3_ESO!AO18*'3º ESO'!I$7+PERFIL_3_ESO!AW18*'3º ESO'!I$8+PERFIL_3_ESO!BE18*'3º ESO'!I$9+PERFIL_3_ESO!BM18*'3º ESO'!I$10+PERFIL_3_ESO!BU18*'3º ESO'!I$11</f>
        <v>0</v>
      </c>
      <c r="R26" s="68">
        <f>PERFIL_3_ESO!J18*'3º ESO'!J$3+PERFIL_3_ESO!R18*'3º ESO'!J$4+PERFIL_3_ESO!Z18*'3º ESO'!J$5+PERFIL_3_ESO!AH18*'3º ESO'!J$6+PERFIL_3_ESO!AP18*'3º ESO'!J$7+PERFIL_3_ESO!AX18*'3º ESO'!J$8+PERFIL_3_ESO!BF18*'3º ESO'!J$9+PERFIL_3_ESO!BN18*'3º ESO'!J$10+PERFIL_3_ESO!BV18*'3º ESO'!J$11</f>
        <v>0</v>
      </c>
      <c r="S26" s="199">
        <f>IF(PERFIL_3_ESO!BW18='3º ESO'!$B$13,1,IF(PERFIL_3_ESO!BW18='3º ESO'!$B$14,2,IF(PERFIL_3_ESO!BW18='3º ESO'!$B$15,3,4)))</f>
        <v>1</v>
      </c>
      <c r="T26" s="161">
        <f>VLOOKUP($S26,'3º ESO'!$A$13:$J$16,3)</f>
        <v>0</v>
      </c>
      <c r="U26" s="32">
        <f>VLOOKUP($S26,'3º ESO'!$A$13:$J$16,4)</f>
        <v>0</v>
      </c>
      <c r="V26" s="32">
        <f>VLOOKUP($S26,'3º ESO'!$A$13:$J$16,5)</f>
        <v>0</v>
      </c>
      <c r="W26" s="32">
        <f>VLOOKUP($S26,'3º ESO'!$A$13:$J$16,6)</f>
        <v>0</v>
      </c>
      <c r="X26" s="32">
        <f>VLOOKUP($S26,'3º ESO'!$A$13:$J$16,7)</f>
        <v>0</v>
      </c>
      <c r="Y26" s="32">
        <f>VLOOKUP($S26,'3º ESO'!$A$13:$J$16,8)</f>
        <v>0</v>
      </c>
      <c r="Z26" s="32">
        <f>VLOOKUP($S26,'3º ESO'!$A$13:$J$16,9)</f>
        <v>0</v>
      </c>
      <c r="AA26" s="167">
        <f>VLOOKUP($S26,'3º ESO'!$A$13:$J$16,10)</f>
        <v>0</v>
      </c>
      <c r="AB26" s="68">
        <f>PERFIL_3_ESO!BX18*'3º ESO'!T26</f>
        <v>0</v>
      </c>
      <c r="AC26" s="68">
        <f>PERFIL_3_ESO!BY18*'3º ESO'!U26</f>
        <v>0</v>
      </c>
      <c r="AD26" s="68">
        <f>PERFIL_3_ESO!BZ18*'3º ESO'!V26</f>
        <v>0</v>
      </c>
      <c r="AE26" s="68">
        <f>PERFIL_3_ESO!CA18*'3º ESO'!W26</f>
        <v>0</v>
      </c>
      <c r="AF26" s="68">
        <f>PERFIL_3_ESO!CB18*'3º ESO'!X26</f>
        <v>0</v>
      </c>
      <c r="AG26" s="68">
        <f>PERFIL_3_ESO!CC18*'3º ESO'!Y26</f>
        <v>0</v>
      </c>
      <c r="AH26" s="68">
        <f>PERFIL_3_ESO!CD18*'3º ESO'!Z26</f>
        <v>0</v>
      </c>
      <c r="AI26" s="68">
        <f>PERFIL_3_ESO!CE18*'3º ESO'!AA26</f>
        <v>0</v>
      </c>
      <c r="AJ26" s="154">
        <f t="shared" si="10"/>
        <v>0</v>
      </c>
      <c r="AK26" s="68">
        <f t="shared" si="11"/>
        <v>0</v>
      </c>
      <c r="AL26" s="68">
        <f t="shared" si="12"/>
        <v>0</v>
      </c>
      <c r="AM26" s="68">
        <f t="shared" si="13"/>
        <v>0</v>
      </c>
      <c r="AN26" s="68">
        <f t="shared" si="14"/>
        <v>0</v>
      </c>
      <c r="AO26" s="68">
        <f t="shared" si="15"/>
        <v>0</v>
      </c>
      <c r="AP26" s="68">
        <f t="shared" si="16"/>
        <v>0</v>
      </c>
      <c r="AQ26" s="155">
        <f t="shared" si="17"/>
        <v>0</v>
      </c>
    </row>
    <row r="27" spans="1:43">
      <c r="A27" s="29">
        <v>6</v>
      </c>
      <c r="B27" s="144" t="s">
        <v>106</v>
      </c>
      <c r="C27" s="148">
        <f t="shared" si="2"/>
        <v>65</v>
      </c>
      <c r="D27" s="147">
        <f t="shared" si="3"/>
        <v>24</v>
      </c>
      <c r="E27" s="147">
        <f t="shared" si="4"/>
        <v>77</v>
      </c>
      <c r="F27" s="147">
        <f t="shared" si="5"/>
        <v>75</v>
      </c>
      <c r="G27" s="147">
        <f t="shared" si="6"/>
        <v>66</v>
      </c>
      <c r="H27" s="147">
        <f t="shared" si="7"/>
        <v>63</v>
      </c>
      <c r="I27" s="147">
        <f t="shared" si="8"/>
        <v>35</v>
      </c>
      <c r="J27" s="147">
        <f t="shared" si="9"/>
        <v>49</v>
      </c>
      <c r="K27" s="154">
        <f>PERFIL_3_ESO!C19*'3º ESO'!C$3+PERFIL_3_ESO!K19*'3º ESO'!C$4+PERFIL_3_ESO!S19*'3º ESO'!C$5+PERFIL_3_ESO!AA19*'3º ESO'!C$6+PERFIL_3_ESO!AI19*'3º ESO'!C$7+PERFIL_3_ESO!AQ19*'3º ESO'!C$8+PERFIL_3_ESO!AY19*'3º ESO'!C$9+PERFIL_3_ESO!BG19*'3º ESO'!C$10+PERFIL_3_ESO!BO19*'3º ESO'!C$11</f>
        <v>0</v>
      </c>
      <c r="L27" s="68">
        <f>PERFIL_3_ESO!D19*'3º ESO'!D$3+PERFIL_3_ESO!L19*'3º ESO'!D$4+PERFIL_3_ESO!T19*'3º ESO'!D$5+PERFIL_3_ESO!AB19*'3º ESO'!D$6+PERFIL_3_ESO!AJ19*'3º ESO'!D$7+PERFIL_3_ESO!AR19*'3º ESO'!D$8+PERFIL_3_ESO!AZ19*'3º ESO'!D$9+PERFIL_3_ESO!BH19*'3º ESO'!D$10+PERFIL_3_ESO!BP19*'3º ESO'!D$11</f>
        <v>0</v>
      </c>
      <c r="M27" s="68">
        <f>PERFIL_3_ESO!E19*'3º ESO'!E$3+PERFIL_3_ESO!M19*'3º ESO'!E$4+PERFIL_3_ESO!U19*'3º ESO'!E$5+PERFIL_3_ESO!AC19*'3º ESO'!E$6+PERFIL_3_ESO!AK19*'3º ESO'!E$7+PERFIL_3_ESO!AS19*'3º ESO'!E$8+PERFIL_3_ESO!BA19*'3º ESO'!E$9+PERFIL_3_ESO!BI19*'3º ESO'!E$10+PERFIL_3_ESO!BQ19*'3º ESO'!E$11</f>
        <v>0</v>
      </c>
      <c r="N27" s="68">
        <f>PERFIL_3_ESO!F19*'3º ESO'!F$3+PERFIL_3_ESO!N19*'3º ESO'!F$4+PERFIL_3_ESO!V19*'3º ESO'!F$5+PERFIL_3_ESO!AD19*'3º ESO'!F$6+PERFIL_3_ESO!AL19*'3º ESO'!F$7+PERFIL_3_ESO!AT19*'3º ESO'!F$8+PERFIL_3_ESO!BB19*'3º ESO'!F$9+PERFIL_3_ESO!BJ19*'3º ESO'!F$10+PERFIL_3_ESO!BR19*'3º ESO'!F$11</f>
        <v>0</v>
      </c>
      <c r="O27" s="68">
        <f>PERFIL_3_ESO!G19*'3º ESO'!G$3+PERFIL_3_ESO!O19*'3º ESO'!G$4+PERFIL_3_ESO!W19*'3º ESO'!G$5+PERFIL_3_ESO!AE19*'3º ESO'!G$6+PERFIL_3_ESO!AM19*'3º ESO'!G$7+PERFIL_3_ESO!AU19*'3º ESO'!G$8+PERFIL_3_ESO!BC19*'3º ESO'!G$9+PERFIL_3_ESO!BK19*'3º ESO'!G$10+PERFIL_3_ESO!BS19*'3º ESO'!G$11</f>
        <v>0</v>
      </c>
      <c r="P27" s="68">
        <f>PERFIL_3_ESO!H19*'3º ESO'!H$3+PERFIL_3_ESO!P19*'3º ESO'!H$4+PERFIL_3_ESO!X19*'3º ESO'!H$5+PERFIL_3_ESO!AF19*'3º ESO'!H$6+PERFIL_3_ESO!AN19*'3º ESO'!H$7+PERFIL_3_ESO!AV19*'3º ESO'!H$8+PERFIL_3_ESO!BD19*'3º ESO'!H$9+PERFIL_3_ESO!BL19*'3º ESO'!H$10+PERFIL_3_ESO!BT19*'3º ESO'!H$11</f>
        <v>0</v>
      </c>
      <c r="Q27" s="68">
        <f>PERFIL_3_ESO!I19*'3º ESO'!I$3+PERFIL_3_ESO!Q19*'3º ESO'!I$4+PERFIL_3_ESO!Y19*'3º ESO'!I$5+PERFIL_3_ESO!AG19*'3º ESO'!I$6+PERFIL_3_ESO!AO19*'3º ESO'!I$7+PERFIL_3_ESO!AW19*'3º ESO'!I$8+PERFIL_3_ESO!BE19*'3º ESO'!I$9+PERFIL_3_ESO!BM19*'3º ESO'!I$10+PERFIL_3_ESO!BU19*'3º ESO'!I$11</f>
        <v>0</v>
      </c>
      <c r="R27" s="68">
        <f>PERFIL_3_ESO!J19*'3º ESO'!J$3+PERFIL_3_ESO!R19*'3º ESO'!J$4+PERFIL_3_ESO!Z19*'3º ESO'!J$5+PERFIL_3_ESO!AH19*'3º ESO'!J$6+PERFIL_3_ESO!AP19*'3º ESO'!J$7+PERFIL_3_ESO!AX19*'3º ESO'!J$8+PERFIL_3_ESO!BF19*'3º ESO'!J$9+PERFIL_3_ESO!BN19*'3º ESO'!J$10+PERFIL_3_ESO!BV19*'3º ESO'!J$11</f>
        <v>0</v>
      </c>
      <c r="S27" s="199">
        <f>IF(PERFIL_3_ESO!BW19='3º ESO'!$B$13,1,IF(PERFIL_3_ESO!BW19='3º ESO'!$B$14,2,IF(PERFIL_3_ESO!BW19='3º ESO'!$B$15,3,4)))</f>
        <v>1</v>
      </c>
      <c r="T27" s="161">
        <f>VLOOKUP($S27,'3º ESO'!$A$13:$J$16,3)</f>
        <v>0</v>
      </c>
      <c r="U27" s="32">
        <f>VLOOKUP($S27,'3º ESO'!$A$13:$J$16,4)</f>
        <v>0</v>
      </c>
      <c r="V27" s="32">
        <f>VLOOKUP($S27,'3º ESO'!$A$13:$J$16,5)</f>
        <v>0</v>
      </c>
      <c r="W27" s="32">
        <f>VLOOKUP($S27,'3º ESO'!$A$13:$J$16,6)</f>
        <v>0</v>
      </c>
      <c r="X27" s="32">
        <f>VLOOKUP($S27,'3º ESO'!$A$13:$J$16,7)</f>
        <v>0</v>
      </c>
      <c r="Y27" s="32">
        <f>VLOOKUP($S27,'3º ESO'!$A$13:$J$16,8)</f>
        <v>0</v>
      </c>
      <c r="Z27" s="32">
        <f>VLOOKUP($S27,'3º ESO'!$A$13:$J$16,9)</f>
        <v>0</v>
      </c>
      <c r="AA27" s="167">
        <f>VLOOKUP($S27,'3º ESO'!$A$13:$J$16,10)</f>
        <v>0</v>
      </c>
      <c r="AB27" s="68">
        <f>PERFIL_3_ESO!BX19*'3º ESO'!T27</f>
        <v>0</v>
      </c>
      <c r="AC27" s="68">
        <f>PERFIL_3_ESO!BY19*'3º ESO'!U27</f>
        <v>0</v>
      </c>
      <c r="AD27" s="68">
        <f>PERFIL_3_ESO!BZ19*'3º ESO'!V27</f>
        <v>0</v>
      </c>
      <c r="AE27" s="68">
        <f>PERFIL_3_ESO!CA19*'3º ESO'!W27</f>
        <v>0</v>
      </c>
      <c r="AF27" s="68">
        <f>PERFIL_3_ESO!CB19*'3º ESO'!X27</f>
        <v>0</v>
      </c>
      <c r="AG27" s="68">
        <f>PERFIL_3_ESO!CC19*'3º ESO'!Y27</f>
        <v>0</v>
      </c>
      <c r="AH27" s="68">
        <f>PERFIL_3_ESO!CD19*'3º ESO'!Z27</f>
        <v>0</v>
      </c>
      <c r="AI27" s="68">
        <f>PERFIL_3_ESO!CE19*'3º ESO'!AA27</f>
        <v>0</v>
      </c>
      <c r="AJ27" s="154">
        <f t="shared" si="10"/>
        <v>0</v>
      </c>
      <c r="AK27" s="68">
        <f t="shared" si="11"/>
        <v>0</v>
      </c>
      <c r="AL27" s="68">
        <f t="shared" si="12"/>
        <v>0</v>
      </c>
      <c r="AM27" s="68">
        <f t="shared" si="13"/>
        <v>0</v>
      </c>
      <c r="AN27" s="68">
        <f t="shared" si="14"/>
        <v>0</v>
      </c>
      <c r="AO27" s="68">
        <f t="shared" si="15"/>
        <v>0</v>
      </c>
      <c r="AP27" s="68">
        <f t="shared" si="16"/>
        <v>0</v>
      </c>
      <c r="AQ27" s="155">
        <f t="shared" si="17"/>
        <v>0</v>
      </c>
    </row>
    <row r="28" spans="1:43">
      <c r="A28" s="29">
        <v>7</v>
      </c>
      <c r="B28" s="145" t="s">
        <v>107</v>
      </c>
      <c r="C28" s="148">
        <f t="shared" si="2"/>
        <v>65</v>
      </c>
      <c r="D28" s="147">
        <f t="shared" si="3"/>
        <v>24</v>
      </c>
      <c r="E28" s="147">
        <f t="shared" si="4"/>
        <v>77</v>
      </c>
      <c r="F28" s="147">
        <f t="shared" si="5"/>
        <v>75</v>
      </c>
      <c r="G28" s="147">
        <f t="shared" si="6"/>
        <v>66</v>
      </c>
      <c r="H28" s="147">
        <f t="shared" si="7"/>
        <v>63</v>
      </c>
      <c r="I28" s="147">
        <f t="shared" si="8"/>
        <v>35</v>
      </c>
      <c r="J28" s="147">
        <f t="shared" si="9"/>
        <v>49</v>
      </c>
      <c r="K28" s="154">
        <f>PERFIL_3_ESO!C20*'3º ESO'!C$3+PERFIL_3_ESO!K20*'3º ESO'!C$4+PERFIL_3_ESO!S20*'3º ESO'!C$5+PERFIL_3_ESO!AA20*'3º ESO'!C$6+PERFIL_3_ESO!AI20*'3º ESO'!C$7+PERFIL_3_ESO!AQ20*'3º ESO'!C$8+PERFIL_3_ESO!AY20*'3º ESO'!C$9+PERFIL_3_ESO!BG20*'3º ESO'!C$10+PERFIL_3_ESO!BO20*'3º ESO'!C$11</f>
        <v>0</v>
      </c>
      <c r="L28" s="68">
        <f>PERFIL_3_ESO!D20*'3º ESO'!D$3+PERFIL_3_ESO!L20*'3º ESO'!D$4+PERFIL_3_ESO!T20*'3º ESO'!D$5+PERFIL_3_ESO!AB20*'3º ESO'!D$6+PERFIL_3_ESO!AJ20*'3º ESO'!D$7+PERFIL_3_ESO!AR20*'3º ESO'!D$8+PERFIL_3_ESO!AZ20*'3º ESO'!D$9+PERFIL_3_ESO!BH20*'3º ESO'!D$10+PERFIL_3_ESO!BP20*'3º ESO'!D$11</f>
        <v>0</v>
      </c>
      <c r="M28" s="68">
        <f>PERFIL_3_ESO!E20*'3º ESO'!E$3+PERFIL_3_ESO!M20*'3º ESO'!E$4+PERFIL_3_ESO!U20*'3º ESO'!E$5+PERFIL_3_ESO!AC20*'3º ESO'!E$6+PERFIL_3_ESO!AK20*'3º ESO'!E$7+PERFIL_3_ESO!AS20*'3º ESO'!E$8+PERFIL_3_ESO!BA20*'3º ESO'!E$9+PERFIL_3_ESO!BI20*'3º ESO'!E$10+PERFIL_3_ESO!BQ20*'3º ESO'!E$11</f>
        <v>0</v>
      </c>
      <c r="N28" s="68">
        <f>PERFIL_3_ESO!F20*'3º ESO'!F$3+PERFIL_3_ESO!N20*'3º ESO'!F$4+PERFIL_3_ESO!V20*'3º ESO'!F$5+PERFIL_3_ESO!AD20*'3º ESO'!F$6+PERFIL_3_ESO!AL20*'3º ESO'!F$7+PERFIL_3_ESO!AT20*'3º ESO'!F$8+PERFIL_3_ESO!BB20*'3º ESO'!F$9+PERFIL_3_ESO!BJ20*'3º ESO'!F$10+PERFIL_3_ESO!BR20*'3º ESO'!F$11</f>
        <v>0</v>
      </c>
      <c r="O28" s="68">
        <f>PERFIL_3_ESO!G20*'3º ESO'!G$3+PERFIL_3_ESO!O20*'3º ESO'!G$4+PERFIL_3_ESO!W20*'3º ESO'!G$5+PERFIL_3_ESO!AE20*'3º ESO'!G$6+PERFIL_3_ESO!AM20*'3º ESO'!G$7+PERFIL_3_ESO!AU20*'3º ESO'!G$8+PERFIL_3_ESO!BC20*'3º ESO'!G$9+PERFIL_3_ESO!BK20*'3º ESO'!G$10+PERFIL_3_ESO!BS20*'3º ESO'!G$11</f>
        <v>0</v>
      </c>
      <c r="P28" s="68">
        <f>PERFIL_3_ESO!H20*'3º ESO'!H$3+PERFIL_3_ESO!P20*'3º ESO'!H$4+PERFIL_3_ESO!X20*'3º ESO'!H$5+PERFIL_3_ESO!AF20*'3º ESO'!H$6+PERFIL_3_ESO!AN20*'3º ESO'!H$7+PERFIL_3_ESO!AV20*'3º ESO'!H$8+PERFIL_3_ESO!BD20*'3º ESO'!H$9+PERFIL_3_ESO!BL20*'3º ESO'!H$10+PERFIL_3_ESO!BT20*'3º ESO'!H$11</f>
        <v>0</v>
      </c>
      <c r="Q28" s="68">
        <f>PERFIL_3_ESO!I20*'3º ESO'!I$3+PERFIL_3_ESO!Q20*'3º ESO'!I$4+PERFIL_3_ESO!Y20*'3º ESO'!I$5+PERFIL_3_ESO!AG20*'3º ESO'!I$6+PERFIL_3_ESO!AO20*'3º ESO'!I$7+PERFIL_3_ESO!AW20*'3º ESO'!I$8+PERFIL_3_ESO!BE20*'3º ESO'!I$9+PERFIL_3_ESO!BM20*'3º ESO'!I$10+PERFIL_3_ESO!BU20*'3º ESO'!I$11</f>
        <v>0</v>
      </c>
      <c r="R28" s="68">
        <f>PERFIL_3_ESO!J20*'3º ESO'!J$3+PERFIL_3_ESO!R20*'3º ESO'!J$4+PERFIL_3_ESO!Z20*'3º ESO'!J$5+PERFIL_3_ESO!AH20*'3º ESO'!J$6+PERFIL_3_ESO!AP20*'3º ESO'!J$7+PERFIL_3_ESO!AX20*'3º ESO'!J$8+PERFIL_3_ESO!BF20*'3º ESO'!J$9+PERFIL_3_ESO!BN20*'3º ESO'!J$10+PERFIL_3_ESO!BV20*'3º ESO'!J$11</f>
        <v>0</v>
      </c>
      <c r="S28" s="199">
        <f>IF(PERFIL_3_ESO!BW20='3º ESO'!$B$13,1,IF(PERFIL_3_ESO!BW20='3º ESO'!$B$14,2,IF(PERFIL_3_ESO!BW20='3º ESO'!$B$15,3,4)))</f>
        <v>1</v>
      </c>
      <c r="T28" s="161">
        <f>VLOOKUP($S28,'3º ESO'!$A$13:$J$16,3)</f>
        <v>0</v>
      </c>
      <c r="U28" s="32">
        <f>VLOOKUP($S28,'3º ESO'!$A$13:$J$16,4)</f>
        <v>0</v>
      </c>
      <c r="V28" s="32">
        <f>VLOOKUP($S28,'3º ESO'!$A$13:$J$16,5)</f>
        <v>0</v>
      </c>
      <c r="W28" s="32">
        <f>VLOOKUP($S28,'3º ESO'!$A$13:$J$16,6)</f>
        <v>0</v>
      </c>
      <c r="X28" s="32">
        <f>VLOOKUP($S28,'3º ESO'!$A$13:$J$16,7)</f>
        <v>0</v>
      </c>
      <c r="Y28" s="32">
        <f>VLOOKUP($S28,'3º ESO'!$A$13:$J$16,8)</f>
        <v>0</v>
      </c>
      <c r="Z28" s="32">
        <f>VLOOKUP($S28,'3º ESO'!$A$13:$J$16,9)</f>
        <v>0</v>
      </c>
      <c r="AA28" s="167">
        <f>VLOOKUP($S28,'3º ESO'!$A$13:$J$16,10)</f>
        <v>0</v>
      </c>
      <c r="AB28" s="68">
        <f>PERFIL_3_ESO!BX20*'3º ESO'!T28</f>
        <v>0</v>
      </c>
      <c r="AC28" s="68">
        <f>PERFIL_3_ESO!BY20*'3º ESO'!U28</f>
        <v>0</v>
      </c>
      <c r="AD28" s="68">
        <f>PERFIL_3_ESO!BZ20*'3º ESO'!V28</f>
        <v>0</v>
      </c>
      <c r="AE28" s="68">
        <f>PERFIL_3_ESO!CA20*'3º ESO'!W28</f>
        <v>0</v>
      </c>
      <c r="AF28" s="68">
        <f>PERFIL_3_ESO!CB20*'3º ESO'!X28</f>
        <v>0</v>
      </c>
      <c r="AG28" s="68">
        <f>PERFIL_3_ESO!CC20*'3º ESO'!Y28</f>
        <v>0</v>
      </c>
      <c r="AH28" s="68">
        <f>PERFIL_3_ESO!CD20*'3º ESO'!Z28</f>
        <v>0</v>
      </c>
      <c r="AI28" s="68">
        <f>PERFIL_3_ESO!CE20*'3º ESO'!AA28</f>
        <v>0</v>
      </c>
      <c r="AJ28" s="154">
        <f t="shared" si="10"/>
        <v>0</v>
      </c>
      <c r="AK28" s="68">
        <f t="shared" si="11"/>
        <v>0</v>
      </c>
      <c r="AL28" s="68">
        <f t="shared" si="12"/>
        <v>0</v>
      </c>
      <c r="AM28" s="68">
        <f t="shared" si="13"/>
        <v>0</v>
      </c>
      <c r="AN28" s="68">
        <f t="shared" si="14"/>
        <v>0</v>
      </c>
      <c r="AO28" s="68">
        <f t="shared" si="15"/>
        <v>0</v>
      </c>
      <c r="AP28" s="68">
        <f t="shared" si="16"/>
        <v>0</v>
      </c>
      <c r="AQ28" s="155">
        <f t="shared" si="17"/>
        <v>0</v>
      </c>
    </row>
    <row r="29" spans="1:43">
      <c r="A29" s="66">
        <v>8</v>
      </c>
      <c r="B29" s="144" t="s">
        <v>108</v>
      </c>
      <c r="C29" s="148">
        <f t="shared" si="2"/>
        <v>65</v>
      </c>
      <c r="D29" s="147">
        <f t="shared" si="3"/>
        <v>24</v>
      </c>
      <c r="E29" s="147">
        <f t="shared" si="4"/>
        <v>77</v>
      </c>
      <c r="F29" s="147">
        <f t="shared" si="5"/>
        <v>75</v>
      </c>
      <c r="G29" s="147">
        <f t="shared" si="6"/>
        <v>66</v>
      </c>
      <c r="H29" s="147">
        <f t="shared" si="7"/>
        <v>63</v>
      </c>
      <c r="I29" s="147">
        <f t="shared" si="8"/>
        <v>35</v>
      </c>
      <c r="J29" s="147">
        <f t="shared" si="9"/>
        <v>49</v>
      </c>
      <c r="K29" s="154">
        <f>PERFIL_3_ESO!C21*'3º ESO'!C$3+PERFIL_3_ESO!K21*'3º ESO'!C$4+PERFIL_3_ESO!S21*'3º ESO'!C$5+PERFIL_3_ESO!AA21*'3º ESO'!C$6+PERFIL_3_ESO!AI21*'3º ESO'!C$7+PERFIL_3_ESO!AQ21*'3º ESO'!C$8+PERFIL_3_ESO!AY21*'3º ESO'!C$9+PERFIL_3_ESO!BG21*'3º ESO'!C$10+PERFIL_3_ESO!BO21*'3º ESO'!C$11</f>
        <v>0</v>
      </c>
      <c r="L29" s="68">
        <f>PERFIL_3_ESO!D21*'3º ESO'!D$3+PERFIL_3_ESO!L21*'3º ESO'!D$4+PERFIL_3_ESO!T21*'3º ESO'!D$5+PERFIL_3_ESO!AB21*'3º ESO'!D$6+PERFIL_3_ESO!AJ21*'3º ESO'!D$7+PERFIL_3_ESO!AR21*'3º ESO'!D$8+PERFIL_3_ESO!AZ21*'3º ESO'!D$9+PERFIL_3_ESO!BH21*'3º ESO'!D$10+PERFIL_3_ESO!BP21*'3º ESO'!D$11</f>
        <v>0</v>
      </c>
      <c r="M29" s="68">
        <f>PERFIL_3_ESO!E21*'3º ESO'!E$3+PERFIL_3_ESO!M21*'3º ESO'!E$4+PERFIL_3_ESO!U21*'3º ESO'!E$5+PERFIL_3_ESO!AC21*'3º ESO'!E$6+PERFIL_3_ESO!AK21*'3º ESO'!E$7+PERFIL_3_ESO!AS21*'3º ESO'!E$8+PERFIL_3_ESO!BA21*'3º ESO'!E$9+PERFIL_3_ESO!BI21*'3º ESO'!E$10+PERFIL_3_ESO!BQ21*'3º ESO'!E$11</f>
        <v>0</v>
      </c>
      <c r="N29" s="68">
        <f>PERFIL_3_ESO!F21*'3º ESO'!F$3+PERFIL_3_ESO!N21*'3º ESO'!F$4+PERFIL_3_ESO!V21*'3º ESO'!F$5+PERFIL_3_ESO!AD21*'3º ESO'!F$6+PERFIL_3_ESO!AL21*'3º ESO'!F$7+PERFIL_3_ESO!AT21*'3º ESO'!F$8+PERFIL_3_ESO!BB21*'3º ESO'!F$9+PERFIL_3_ESO!BJ21*'3º ESO'!F$10+PERFIL_3_ESO!BR21*'3º ESO'!F$11</f>
        <v>0</v>
      </c>
      <c r="O29" s="68">
        <f>PERFIL_3_ESO!G21*'3º ESO'!G$3+PERFIL_3_ESO!O21*'3º ESO'!G$4+PERFIL_3_ESO!W21*'3º ESO'!G$5+PERFIL_3_ESO!AE21*'3º ESO'!G$6+PERFIL_3_ESO!AM21*'3º ESO'!G$7+PERFIL_3_ESO!AU21*'3º ESO'!G$8+PERFIL_3_ESO!BC21*'3º ESO'!G$9+PERFIL_3_ESO!BK21*'3º ESO'!G$10+PERFIL_3_ESO!BS21*'3º ESO'!G$11</f>
        <v>0</v>
      </c>
      <c r="P29" s="68">
        <f>PERFIL_3_ESO!H21*'3º ESO'!H$3+PERFIL_3_ESO!P21*'3º ESO'!H$4+PERFIL_3_ESO!X21*'3º ESO'!H$5+PERFIL_3_ESO!AF21*'3º ESO'!H$6+PERFIL_3_ESO!AN21*'3º ESO'!H$7+PERFIL_3_ESO!AV21*'3º ESO'!H$8+PERFIL_3_ESO!BD21*'3º ESO'!H$9+PERFIL_3_ESO!BL21*'3º ESO'!H$10+PERFIL_3_ESO!BT21*'3º ESO'!H$11</f>
        <v>0</v>
      </c>
      <c r="Q29" s="68">
        <f>PERFIL_3_ESO!I21*'3º ESO'!I$3+PERFIL_3_ESO!Q21*'3º ESO'!I$4+PERFIL_3_ESO!Y21*'3º ESO'!I$5+PERFIL_3_ESO!AG21*'3º ESO'!I$6+PERFIL_3_ESO!AO21*'3º ESO'!I$7+PERFIL_3_ESO!AW21*'3º ESO'!I$8+PERFIL_3_ESO!BE21*'3º ESO'!I$9+PERFIL_3_ESO!BM21*'3º ESO'!I$10+PERFIL_3_ESO!BU21*'3º ESO'!I$11</f>
        <v>0</v>
      </c>
      <c r="R29" s="68">
        <f>PERFIL_3_ESO!J21*'3º ESO'!J$3+PERFIL_3_ESO!R21*'3º ESO'!J$4+PERFIL_3_ESO!Z21*'3º ESO'!J$5+PERFIL_3_ESO!AH21*'3º ESO'!J$6+PERFIL_3_ESO!AP21*'3º ESO'!J$7+PERFIL_3_ESO!AX21*'3º ESO'!J$8+PERFIL_3_ESO!BF21*'3º ESO'!J$9+PERFIL_3_ESO!BN21*'3º ESO'!J$10+PERFIL_3_ESO!BV21*'3º ESO'!J$11</f>
        <v>0</v>
      </c>
      <c r="S29" s="199">
        <f>IF(PERFIL_3_ESO!BW21='3º ESO'!$B$13,1,IF(PERFIL_3_ESO!BW21='3º ESO'!$B$14,2,IF(PERFIL_3_ESO!BW21='3º ESO'!$B$15,3,4)))</f>
        <v>1</v>
      </c>
      <c r="T29" s="161">
        <f>VLOOKUP($S29,'3º ESO'!$A$13:$J$16,3)</f>
        <v>0</v>
      </c>
      <c r="U29" s="32">
        <f>VLOOKUP($S29,'3º ESO'!$A$13:$J$16,4)</f>
        <v>0</v>
      </c>
      <c r="V29" s="32">
        <f>VLOOKUP($S29,'3º ESO'!$A$13:$J$16,5)</f>
        <v>0</v>
      </c>
      <c r="W29" s="32">
        <f>VLOOKUP($S29,'3º ESO'!$A$13:$J$16,6)</f>
        <v>0</v>
      </c>
      <c r="X29" s="32">
        <f>VLOOKUP($S29,'3º ESO'!$A$13:$J$16,7)</f>
        <v>0</v>
      </c>
      <c r="Y29" s="32">
        <f>VLOOKUP($S29,'3º ESO'!$A$13:$J$16,8)</f>
        <v>0</v>
      </c>
      <c r="Z29" s="32">
        <f>VLOOKUP($S29,'3º ESO'!$A$13:$J$16,9)</f>
        <v>0</v>
      </c>
      <c r="AA29" s="167">
        <f>VLOOKUP($S29,'3º ESO'!$A$13:$J$16,10)</f>
        <v>0</v>
      </c>
      <c r="AB29" s="68">
        <f>PERFIL_3_ESO!BX21*'3º ESO'!T29</f>
        <v>0</v>
      </c>
      <c r="AC29" s="68">
        <f>PERFIL_3_ESO!BY21*'3º ESO'!U29</f>
        <v>0</v>
      </c>
      <c r="AD29" s="68">
        <f>PERFIL_3_ESO!BZ21*'3º ESO'!V29</f>
        <v>0</v>
      </c>
      <c r="AE29" s="68">
        <f>PERFIL_3_ESO!CA21*'3º ESO'!W29</f>
        <v>0</v>
      </c>
      <c r="AF29" s="68">
        <f>PERFIL_3_ESO!CB21*'3º ESO'!X29</f>
        <v>0</v>
      </c>
      <c r="AG29" s="68">
        <f>PERFIL_3_ESO!CC21*'3º ESO'!Y29</f>
        <v>0</v>
      </c>
      <c r="AH29" s="68">
        <f>PERFIL_3_ESO!CD21*'3º ESO'!Z29</f>
        <v>0</v>
      </c>
      <c r="AI29" s="68">
        <f>PERFIL_3_ESO!CE21*'3º ESO'!AA29</f>
        <v>0</v>
      </c>
      <c r="AJ29" s="154">
        <f t="shared" si="10"/>
        <v>0</v>
      </c>
      <c r="AK29" s="68">
        <f t="shared" si="11"/>
        <v>0</v>
      </c>
      <c r="AL29" s="68">
        <f t="shared" si="12"/>
        <v>0</v>
      </c>
      <c r="AM29" s="68">
        <f t="shared" si="13"/>
        <v>0</v>
      </c>
      <c r="AN29" s="68">
        <f t="shared" si="14"/>
        <v>0</v>
      </c>
      <c r="AO29" s="68">
        <f t="shared" si="15"/>
        <v>0</v>
      </c>
      <c r="AP29" s="68">
        <f t="shared" si="16"/>
        <v>0</v>
      </c>
      <c r="AQ29" s="155">
        <f t="shared" si="17"/>
        <v>0</v>
      </c>
    </row>
    <row r="30" spans="1:43">
      <c r="A30" s="29">
        <v>9</v>
      </c>
      <c r="B30" s="145" t="s">
        <v>109</v>
      </c>
      <c r="C30" s="148">
        <f t="shared" si="2"/>
        <v>65</v>
      </c>
      <c r="D30" s="147">
        <f t="shared" si="3"/>
        <v>24</v>
      </c>
      <c r="E30" s="147">
        <f t="shared" si="4"/>
        <v>77</v>
      </c>
      <c r="F30" s="147">
        <f t="shared" si="5"/>
        <v>75</v>
      </c>
      <c r="G30" s="147">
        <f t="shared" si="6"/>
        <v>66</v>
      </c>
      <c r="H30" s="147">
        <f t="shared" si="7"/>
        <v>63</v>
      </c>
      <c r="I30" s="147">
        <f t="shared" si="8"/>
        <v>35</v>
      </c>
      <c r="J30" s="147">
        <f t="shared" si="9"/>
        <v>49</v>
      </c>
      <c r="K30" s="154">
        <f>PERFIL_3_ESO!C22*'3º ESO'!C$3+PERFIL_3_ESO!K22*'3º ESO'!C$4+PERFIL_3_ESO!S22*'3º ESO'!C$5+PERFIL_3_ESO!AA22*'3º ESO'!C$6+PERFIL_3_ESO!AI22*'3º ESO'!C$7+PERFIL_3_ESO!AQ22*'3º ESO'!C$8+PERFIL_3_ESO!AY22*'3º ESO'!C$9+PERFIL_3_ESO!BG22*'3º ESO'!C$10+PERFIL_3_ESO!BO22*'3º ESO'!C$11</f>
        <v>0</v>
      </c>
      <c r="L30" s="68">
        <f>PERFIL_3_ESO!D22*'3º ESO'!D$3+PERFIL_3_ESO!L22*'3º ESO'!D$4+PERFIL_3_ESO!T22*'3º ESO'!D$5+PERFIL_3_ESO!AB22*'3º ESO'!D$6+PERFIL_3_ESO!AJ22*'3º ESO'!D$7+PERFIL_3_ESO!AR22*'3º ESO'!D$8+PERFIL_3_ESO!AZ22*'3º ESO'!D$9+PERFIL_3_ESO!BH22*'3º ESO'!D$10+PERFIL_3_ESO!BP22*'3º ESO'!D$11</f>
        <v>0</v>
      </c>
      <c r="M30" s="68">
        <f>PERFIL_3_ESO!E22*'3º ESO'!E$3+PERFIL_3_ESO!M22*'3º ESO'!E$4+PERFIL_3_ESO!U22*'3º ESO'!E$5+PERFIL_3_ESO!AC22*'3º ESO'!E$6+PERFIL_3_ESO!AK22*'3º ESO'!E$7+PERFIL_3_ESO!AS22*'3º ESO'!E$8+PERFIL_3_ESO!BA22*'3º ESO'!E$9+PERFIL_3_ESO!BI22*'3º ESO'!E$10+PERFIL_3_ESO!BQ22*'3º ESO'!E$11</f>
        <v>0</v>
      </c>
      <c r="N30" s="68">
        <f>PERFIL_3_ESO!F22*'3º ESO'!F$3+PERFIL_3_ESO!N22*'3º ESO'!F$4+PERFIL_3_ESO!V22*'3º ESO'!F$5+PERFIL_3_ESO!AD22*'3º ESO'!F$6+PERFIL_3_ESO!AL22*'3º ESO'!F$7+PERFIL_3_ESO!AT22*'3º ESO'!F$8+PERFIL_3_ESO!BB22*'3º ESO'!F$9+PERFIL_3_ESO!BJ22*'3º ESO'!F$10+PERFIL_3_ESO!BR22*'3º ESO'!F$11</f>
        <v>0</v>
      </c>
      <c r="O30" s="68">
        <f>PERFIL_3_ESO!G22*'3º ESO'!G$3+PERFIL_3_ESO!O22*'3º ESO'!G$4+PERFIL_3_ESO!W22*'3º ESO'!G$5+PERFIL_3_ESO!AE22*'3º ESO'!G$6+PERFIL_3_ESO!AM22*'3º ESO'!G$7+PERFIL_3_ESO!AU22*'3º ESO'!G$8+PERFIL_3_ESO!BC22*'3º ESO'!G$9+PERFIL_3_ESO!BK22*'3º ESO'!G$10+PERFIL_3_ESO!BS22*'3º ESO'!G$11</f>
        <v>0</v>
      </c>
      <c r="P30" s="68">
        <f>PERFIL_3_ESO!H22*'3º ESO'!H$3+PERFIL_3_ESO!P22*'3º ESO'!H$4+PERFIL_3_ESO!X22*'3º ESO'!H$5+PERFIL_3_ESO!AF22*'3º ESO'!H$6+PERFIL_3_ESO!AN22*'3º ESO'!H$7+PERFIL_3_ESO!AV22*'3º ESO'!H$8+PERFIL_3_ESO!BD22*'3º ESO'!H$9+PERFIL_3_ESO!BL22*'3º ESO'!H$10+PERFIL_3_ESO!BT22*'3º ESO'!H$11</f>
        <v>0</v>
      </c>
      <c r="Q30" s="68">
        <f>PERFIL_3_ESO!I22*'3º ESO'!I$3+PERFIL_3_ESO!Q22*'3º ESO'!I$4+PERFIL_3_ESO!Y22*'3º ESO'!I$5+PERFIL_3_ESO!AG22*'3º ESO'!I$6+PERFIL_3_ESO!AO22*'3º ESO'!I$7+PERFIL_3_ESO!AW22*'3º ESO'!I$8+PERFIL_3_ESO!BE22*'3º ESO'!I$9+PERFIL_3_ESO!BM22*'3º ESO'!I$10+PERFIL_3_ESO!BU22*'3º ESO'!I$11</f>
        <v>0</v>
      </c>
      <c r="R30" s="68">
        <f>PERFIL_3_ESO!J22*'3º ESO'!J$3+PERFIL_3_ESO!R22*'3º ESO'!J$4+PERFIL_3_ESO!Z22*'3º ESO'!J$5+PERFIL_3_ESO!AH22*'3º ESO'!J$6+PERFIL_3_ESO!AP22*'3º ESO'!J$7+PERFIL_3_ESO!AX22*'3º ESO'!J$8+PERFIL_3_ESO!BF22*'3º ESO'!J$9+PERFIL_3_ESO!BN22*'3º ESO'!J$10+PERFIL_3_ESO!BV22*'3º ESO'!J$11</f>
        <v>0</v>
      </c>
      <c r="S30" s="199">
        <f>IF(PERFIL_3_ESO!BW22='3º ESO'!$B$13,1,IF(PERFIL_3_ESO!BW22='3º ESO'!$B$14,2,IF(PERFIL_3_ESO!BW22='3º ESO'!$B$15,3,4)))</f>
        <v>1</v>
      </c>
      <c r="T30" s="161">
        <f>VLOOKUP($S30,'3º ESO'!$A$13:$J$16,3)</f>
        <v>0</v>
      </c>
      <c r="U30" s="32">
        <f>VLOOKUP($S30,'3º ESO'!$A$13:$J$16,4)</f>
        <v>0</v>
      </c>
      <c r="V30" s="32">
        <f>VLOOKUP($S30,'3º ESO'!$A$13:$J$16,5)</f>
        <v>0</v>
      </c>
      <c r="W30" s="32">
        <f>VLOOKUP($S30,'3º ESO'!$A$13:$J$16,6)</f>
        <v>0</v>
      </c>
      <c r="X30" s="32">
        <f>VLOOKUP($S30,'3º ESO'!$A$13:$J$16,7)</f>
        <v>0</v>
      </c>
      <c r="Y30" s="32">
        <f>VLOOKUP($S30,'3º ESO'!$A$13:$J$16,8)</f>
        <v>0</v>
      </c>
      <c r="Z30" s="32">
        <f>VLOOKUP($S30,'3º ESO'!$A$13:$J$16,9)</f>
        <v>0</v>
      </c>
      <c r="AA30" s="167">
        <f>VLOOKUP($S30,'3º ESO'!$A$13:$J$16,10)</f>
        <v>0</v>
      </c>
      <c r="AB30" s="68">
        <f>PERFIL_3_ESO!BX22*'3º ESO'!T30</f>
        <v>0</v>
      </c>
      <c r="AC30" s="68">
        <f>PERFIL_3_ESO!BY22*'3º ESO'!U30</f>
        <v>0</v>
      </c>
      <c r="AD30" s="68">
        <f>PERFIL_3_ESO!BZ22*'3º ESO'!V30</f>
        <v>0</v>
      </c>
      <c r="AE30" s="68">
        <f>PERFIL_3_ESO!CA22*'3º ESO'!W30</f>
        <v>0</v>
      </c>
      <c r="AF30" s="68">
        <f>PERFIL_3_ESO!CB22*'3º ESO'!X30</f>
        <v>0</v>
      </c>
      <c r="AG30" s="68">
        <f>PERFIL_3_ESO!CC22*'3º ESO'!Y30</f>
        <v>0</v>
      </c>
      <c r="AH30" s="68">
        <f>PERFIL_3_ESO!CD22*'3º ESO'!Z30</f>
        <v>0</v>
      </c>
      <c r="AI30" s="68">
        <f>PERFIL_3_ESO!CE22*'3º ESO'!AA30</f>
        <v>0</v>
      </c>
      <c r="AJ30" s="154">
        <f t="shared" si="10"/>
        <v>0</v>
      </c>
      <c r="AK30" s="68">
        <f t="shared" si="11"/>
        <v>0</v>
      </c>
      <c r="AL30" s="68">
        <f t="shared" si="12"/>
        <v>0</v>
      </c>
      <c r="AM30" s="68">
        <f t="shared" si="13"/>
        <v>0</v>
      </c>
      <c r="AN30" s="68">
        <f t="shared" si="14"/>
        <v>0</v>
      </c>
      <c r="AO30" s="68">
        <f t="shared" si="15"/>
        <v>0</v>
      </c>
      <c r="AP30" s="68">
        <f t="shared" si="16"/>
        <v>0</v>
      </c>
      <c r="AQ30" s="155">
        <f t="shared" si="17"/>
        <v>0</v>
      </c>
    </row>
    <row r="31" spans="1:43">
      <c r="A31" s="29">
        <v>10</v>
      </c>
      <c r="B31" s="144" t="s">
        <v>110</v>
      </c>
      <c r="C31" s="148">
        <f t="shared" si="2"/>
        <v>65</v>
      </c>
      <c r="D31" s="147">
        <f t="shared" si="3"/>
        <v>24</v>
      </c>
      <c r="E31" s="147">
        <f t="shared" si="4"/>
        <v>77</v>
      </c>
      <c r="F31" s="147">
        <f t="shared" si="5"/>
        <v>75</v>
      </c>
      <c r="G31" s="147">
        <f t="shared" si="6"/>
        <v>66</v>
      </c>
      <c r="H31" s="147">
        <f t="shared" si="7"/>
        <v>63</v>
      </c>
      <c r="I31" s="147">
        <f t="shared" si="8"/>
        <v>35</v>
      </c>
      <c r="J31" s="147">
        <f t="shared" si="9"/>
        <v>49</v>
      </c>
      <c r="K31" s="154">
        <f>PERFIL_3_ESO!C23*'3º ESO'!C$3+PERFIL_3_ESO!K23*'3º ESO'!C$4+PERFIL_3_ESO!S23*'3º ESO'!C$5+PERFIL_3_ESO!AA23*'3º ESO'!C$6+PERFIL_3_ESO!AI23*'3º ESO'!C$7+PERFIL_3_ESO!AQ23*'3º ESO'!C$8+PERFIL_3_ESO!AY23*'3º ESO'!C$9+PERFIL_3_ESO!BG23*'3º ESO'!C$10+PERFIL_3_ESO!BO23*'3º ESO'!C$11</f>
        <v>0</v>
      </c>
      <c r="L31" s="68">
        <f>PERFIL_3_ESO!D23*'3º ESO'!D$3+PERFIL_3_ESO!L23*'3º ESO'!D$4+PERFIL_3_ESO!T23*'3º ESO'!D$5+PERFIL_3_ESO!AB23*'3º ESO'!D$6+PERFIL_3_ESO!AJ23*'3º ESO'!D$7+PERFIL_3_ESO!AR23*'3º ESO'!D$8+PERFIL_3_ESO!AZ23*'3º ESO'!D$9+PERFIL_3_ESO!BH23*'3º ESO'!D$10+PERFIL_3_ESO!BP23*'3º ESO'!D$11</f>
        <v>0</v>
      </c>
      <c r="M31" s="68">
        <f>PERFIL_3_ESO!E23*'3º ESO'!E$3+PERFIL_3_ESO!M23*'3º ESO'!E$4+PERFIL_3_ESO!U23*'3º ESO'!E$5+PERFIL_3_ESO!AC23*'3º ESO'!E$6+PERFIL_3_ESO!AK23*'3º ESO'!E$7+PERFIL_3_ESO!AS23*'3º ESO'!E$8+PERFIL_3_ESO!BA23*'3º ESO'!E$9+PERFIL_3_ESO!BI23*'3º ESO'!E$10+PERFIL_3_ESO!BQ23*'3º ESO'!E$11</f>
        <v>0</v>
      </c>
      <c r="N31" s="68">
        <f>PERFIL_3_ESO!F23*'3º ESO'!F$3+PERFIL_3_ESO!N23*'3º ESO'!F$4+PERFIL_3_ESO!V23*'3º ESO'!F$5+PERFIL_3_ESO!AD23*'3º ESO'!F$6+PERFIL_3_ESO!AL23*'3º ESO'!F$7+PERFIL_3_ESO!AT23*'3º ESO'!F$8+PERFIL_3_ESO!BB23*'3º ESO'!F$9+PERFIL_3_ESO!BJ23*'3º ESO'!F$10+PERFIL_3_ESO!BR23*'3º ESO'!F$11</f>
        <v>0</v>
      </c>
      <c r="O31" s="68">
        <f>PERFIL_3_ESO!G23*'3º ESO'!G$3+PERFIL_3_ESO!O23*'3º ESO'!G$4+PERFIL_3_ESO!W23*'3º ESO'!G$5+PERFIL_3_ESO!AE23*'3º ESO'!G$6+PERFIL_3_ESO!AM23*'3º ESO'!G$7+PERFIL_3_ESO!AU23*'3º ESO'!G$8+PERFIL_3_ESO!BC23*'3º ESO'!G$9+PERFIL_3_ESO!BK23*'3º ESO'!G$10+PERFIL_3_ESO!BS23*'3º ESO'!G$11</f>
        <v>0</v>
      </c>
      <c r="P31" s="68">
        <f>PERFIL_3_ESO!H23*'3º ESO'!H$3+PERFIL_3_ESO!P23*'3º ESO'!H$4+PERFIL_3_ESO!X23*'3º ESO'!H$5+PERFIL_3_ESO!AF23*'3º ESO'!H$6+PERFIL_3_ESO!AN23*'3º ESO'!H$7+PERFIL_3_ESO!AV23*'3º ESO'!H$8+PERFIL_3_ESO!BD23*'3º ESO'!H$9+PERFIL_3_ESO!BL23*'3º ESO'!H$10+PERFIL_3_ESO!BT23*'3º ESO'!H$11</f>
        <v>0</v>
      </c>
      <c r="Q31" s="68">
        <f>PERFIL_3_ESO!I23*'3º ESO'!I$3+PERFIL_3_ESO!Q23*'3º ESO'!I$4+PERFIL_3_ESO!Y23*'3º ESO'!I$5+PERFIL_3_ESO!AG23*'3º ESO'!I$6+PERFIL_3_ESO!AO23*'3º ESO'!I$7+PERFIL_3_ESO!AW23*'3º ESO'!I$8+PERFIL_3_ESO!BE23*'3º ESO'!I$9+PERFIL_3_ESO!BM23*'3º ESO'!I$10+PERFIL_3_ESO!BU23*'3º ESO'!I$11</f>
        <v>0</v>
      </c>
      <c r="R31" s="68">
        <f>PERFIL_3_ESO!J23*'3º ESO'!J$3+PERFIL_3_ESO!R23*'3º ESO'!J$4+PERFIL_3_ESO!Z23*'3º ESO'!J$5+PERFIL_3_ESO!AH23*'3º ESO'!J$6+PERFIL_3_ESO!AP23*'3º ESO'!J$7+PERFIL_3_ESO!AX23*'3º ESO'!J$8+PERFIL_3_ESO!BF23*'3º ESO'!J$9+PERFIL_3_ESO!BN23*'3º ESO'!J$10+PERFIL_3_ESO!BV23*'3º ESO'!J$11</f>
        <v>0</v>
      </c>
      <c r="S31" s="199">
        <f>IF(PERFIL_3_ESO!BW23='3º ESO'!$B$13,1,IF(PERFIL_3_ESO!BW23='3º ESO'!$B$14,2,IF(PERFIL_3_ESO!BW23='3º ESO'!$B$15,3,4)))</f>
        <v>1</v>
      </c>
      <c r="T31" s="161">
        <f>VLOOKUP($S31,'3º ESO'!$A$13:$J$16,3)</f>
        <v>0</v>
      </c>
      <c r="U31" s="32">
        <f>VLOOKUP($S31,'3º ESO'!$A$13:$J$16,4)</f>
        <v>0</v>
      </c>
      <c r="V31" s="32">
        <f>VLOOKUP($S31,'3º ESO'!$A$13:$J$16,5)</f>
        <v>0</v>
      </c>
      <c r="W31" s="32">
        <f>VLOOKUP($S31,'3º ESO'!$A$13:$J$16,6)</f>
        <v>0</v>
      </c>
      <c r="X31" s="32">
        <f>VLOOKUP($S31,'3º ESO'!$A$13:$J$16,7)</f>
        <v>0</v>
      </c>
      <c r="Y31" s="32">
        <f>VLOOKUP($S31,'3º ESO'!$A$13:$J$16,8)</f>
        <v>0</v>
      </c>
      <c r="Z31" s="32">
        <f>VLOOKUP($S31,'3º ESO'!$A$13:$J$16,9)</f>
        <v>0</v>
      </c>
      <c r="AA31" s="167">
        <f>VLOOKUP($S31,'3º ESO'!$A$13:$J$16,10)</f>
        <v>0</v>
      </c>
      <c r="AB31" s="68">
        <f>PERFIL_3_ESO!BX23*'3º ESO'!T31</f>
        <v>0</v>
      </c>
      <c r="AC31" s="68">
        <f>PERFIL_3_ESO!BY23*'3º ESO'!U31</f>
        <v>0</v>
      </c>
      <c r="AD31" s="68">
        <f>PERFIL_3_ESO!BZ23*'3º ESO'!V31</f>
        <v>0</v>
      </c>
      <c r="AE31" s="68">
        <f>PERFIL_3_ESO!CA23*'3º ESO'!W31</f>
        <v>0</v>
      </c>
      <c r="AF31" s="68">
        <f>PERFIL_3_ESO!CB23*'3º ESO'!X31</f>
        <v>0</v>
      </c>
      <c r="AG31" s="68">
        <f>PERFIL_3_ESO!CC23*'3º ESO'!Y31</f>
        <v>0</v>
      </c>
      <c r="AH31" s="68">
        <f>PERFIL_3_ESO!CD23*'3º ESO'!Z31</f>
        <v>0</v>
      </c>
      <c r="AI31" s="68">
        <f>PERFIL_3_ESO!CE23*'3º ESO'!AA31</f>
        <v>0</v>
      </c>
      <c r="AJ31" s="154">
        <f t="shared" si="10"/>
        <v>0</v>
      </c>
      <c r="AK31" s="68">
        <f t="shared" si="11"/>
        <v>0</v>
      </c>
      <c r="AL31" s="68">
        <f t="shared" si="12"/>
        <v>0</v>
      </c>
      <c r="AM31" s="68">
        <f t="shared" si="13"/>
        <v>0</v>
      </c>
      <c r="AN31" s="68">
        <f t="shared" si="14"/>
        <v>0</v>
      </c>
      <c r="AO31" s="68">
        <f t="shared" si="15"/>
        <v>0</v>
      </c>
      <c r="AP31" s="68">
        <f t="shared" si="16"/>
        <v>0</v>
      </c>
      <c r="AQ31" s="155">
        <f t="shared" si="17"/>
        <v>0</v>
      </c>
    </row>
    <row r="32" spans="1:43">
      <c r="A32" s="66">
        <v>11</v>
      </c>
      <c r="B32" s="145" t="s">
        <v>111</v>
      </c>
      <c r="C32" s="148">
        <f t="shared" si="2"/>
        <v>65</v>
      </c>
      <c r="D32" s="147">
        <f t="shared" si="3"/>
        <v>24</v>
      </c>
      <c r="E32" s="147">
        <f t="shared" si="4"/>
        <v>77</v>
      </c>
      <c r="F32" s="147">
        <f t="shared" si="5"/>
        <v>75</v>
      </c>
      <c r="G32" s="147">
        <f t="shared" si="6"/>
        <v>66</v>
      </c>
      <c r="H32" s="147">
        <f t="shared" si="7"/>
        <v>63</v>
      </c>
      <c r="I32" s="147">
        <f t="shared" si="8"/>
        <v>35</v>
      </c>
      <c r="J32" s="147">
        <f t="shared" si="9"/>
        <v>49</v>
      </c>
      <c r="K32" s="154">
        <f>PERFIL_3_ESO!C24*'3º ESO'!C$3+PERFIL_3_ESO!K24*'3º ESO'!C$4+PERFIL_3_ESO!S24*'3º ESO'!C$5+PERFIL_3_ESO!AA24*'3º ESO'!C$6+PERFIL_3_ESO!AI24*'3º ESO'!C$7+PERFIL_3_ESO!AQ24*'3º ESO'!C$8+PERFIL_3_ESO!AY24*'3º ESO'!C$9+PERFIL_3_ESO!BG24*'3º ESO'!C$10+PERFIL_3_ESO!BO24*'3º ESO'!C$11</f>
        <v>0</v>
      </c>
      <c r="L32" s="68">
        <f>PERFIL_3_ESO!D24*'3º ESO'!D$3+PERFIL_3_ESO!L24*'3º ESO'!D$4+PERFIL_3_ESO!T24*'3º ESO'!D$5+PERFIL_3_ESO!AB24*'3º ESO'!D$6+PERFIL_3_ESO!AJ24*'3º ESO'!D$7+PERFIL_3_ESO!AR24*'3º ESO'!D$8+PERFIL_3_ESO!AZ24*'3º ESO'!D$9+PERFIL_3_ESO!BH24*'3º ESO'!D$10+PERFIL_3_ESO!BP24*'3º ESO'!D$11</f>
        <v>0</v>
      </c>
      <c r="M32" s="68">
        <f>PERFIL_3_ESO!E24*'3º ESO'!E$3+PERFIL_3_ESO!M24*'3º ESO'!E$4+PERFIL_3_ESO!U24*'3º ESO'!E$5+PERFIL_3_ESO!AC24*'3º ESO'!E$6+PERFIL_3_ESO!AK24*'3º ESO'!E$7+PERFIL_3_ESO!AS24*'3º ESO'!E$8+PERFIL_3_ESO!BA24*'3º ESO'!E$9+PERFIL_3_ESO!BI24*'3º ESO'!E$10+PERFIL_3_ESO!BQ24*'3º ESO'!E$11</f>
        <v>0</v>
      </c>
      <c r="N32" s="68">
        <f>PERFIL_3_ESO!F24*'3º ESO'!F$3+PERFIL_3_ESO!N24*'3º ESO'!F$4+PERFIL_3_ESO!V24*'3º ESO'!F$5+PERFIL_3_ESO!AD24*'3º ESO'!F$6+PERFIL_3_ESO!AL24*'3º ESO'!F$7+PERFIL_3_ESO!AT24*'3º ESO'!F$8+PERFIL_3_ESO!BB24*'3º ESO'!F$9+PERFIL_3_ESO!BJ24*'3º ESO'!F$10+PERFIL_3_ESO!BR24*'3º ESO'!F$11</f>
        <v>0</v>
      </c>
      <c r="O32" s="68">
        <f>PERFIL_3_ESO!G24*'3º ESO'!G$3+PERFIL_3_ESO!O24*'3º ESO'!G$4+PERFIL_3_ESO!W24*'3º ESO'!G$5+PERFIL_3_ESO!AE24*'3º ESO'!G$6+PERFIL_3_ESO!AM24*'3º ESO'!G$7+PERFIL_3_ESO!AU24*'3º ESO'!G$8+PERFIL_3_ESO!BC24*'3º ESO'!G$9+PERFIL_3_ESO!BK24*'3º ESO'!G$10+PERFIL_3_ESO!BS24*'3º ESO'!G$11</f>
        <v>0</v>
      </c>
      <c r="P32" s="68">
        <f>PERFIL_3_ESO!H24*'3º ESO'!H$3+PERFIL_3_ESO!P24*'3º ESO'!H$4+PERFIL_3_ESO!X24*'3º ESO'!H$5+PERFIL_3_ESO!AF24*'3º ESO'!H$6+PERFIL_3_ESO!AN24*'3º ESO'!H$7+PERFIL_3_ESO!AV24*'3º ESO'!H$8+PERFIL_3_ESO!BD24*'3º ESO'!H$9+PERFIL_3_ESO!BL24*'3º ESO'!H$10+PERFIL_3_ESO!BT24*'3º ESO'!H$11</f>
        <v>0</v>
      </c>
      <c r="Q32" s="68">
        <f>PERFIL_3_ESO!I24*'3º ESO'!I$3+PERFIL_3_ESO!Q24*'3º ESO'!I$4+PERFIL_3_ESO!Y24*'3º ESO'!I$5+PERFIL_3_ESO!AG24*'3º ESO'!I$6+PERFIL_3_ESO!AO24*'3º ESO'!I$7+PERFIL_3_ESO!AW24*'3º ESO'!I$8+PERFIL_3_ESO!BE24*'3º ESO'!I$9+PERFIL_3_ESO!BM24*'3º ESO'!I$10+PERFIL_3_ESO!BU24*'3º ESO'!I$11</f>
        <v>0</v>
      </c>
      <c r="R32" s="68">
        <f>PERFIL_3_ESO!J24*'3º ESO'!J$3+PERFIL_3_ESO!R24*'3º ESO'!J$4+PERFIL_3_ESO!Z24*'3º ESO'!J$5+PERFIL_3_ESO!AH24*'3º ESO'!J$6+PERFIL_3_ESO!AP24*'3º ESO'!J$7+PERFIL_3_ESO!AX24*'3º ESO'!J$8+PERFIL_3_ESO!BF24*'3º ESO'!J$9+PERFIL_3_ESO!BN24*'3º ESO'!J$10+PERFIL_3_ESO!BV24*'3º ESO'!J$11</f>
        <v>0</v>
      </c>
      <c r="S32" s="199">
        <f>IF(PERFIL_3_ESO!BW24='3º ESO'!$B$13,1,IF(PERFIL_3_ESO!BW24='3º ESO'!$B$14,2,IF(PERFIL_3_ESO!BW24='3º ESO'!$B$15,3,4)))</f>
        <v>1</v>
      </c>
      <c r="T32" s="161">
        <f>VLOOKUP($S32,'3º ESO'!$A$13:$J$16,3)</f>
        <v>0</v>
      </c>
      <c r="U32" s="32">
        <f>VLOOKUP($S32,'3º ESO'!$A$13:$J$16,4)</f>
        <v>0</v>
      </c>
      <c r="V32" s="32">
        <f>VLOOKUP($S32,'3º ESO'!$A$13:$J$16,5)</f>
        <v>0</v>
      </c>
      <c r="W32" s="32">
        <f>VLOOKUP($S32,'3º ESO'!$A$13:$J$16,6)</f>
        <v>0</v>
      </c>
      <c r="X32" s="32">
        <f>VLOOKUP($S32,'3º ESO'!$A$13:$J$16,7)</f>
        <v>0</v>
      </c>
      <c r="Y32" s="32">
        <f>VLOOKUP($S32,'3º ESO'!$A$13:$J$16,8)</f>
        <v>0</v>
      </c>
      <c r="Z32" s="32">
        <f>VLOOKUP($S32,'3º ESO'!$A$13:$J$16,9)</f>
        <v>0</v>
      </c>
      <c r="AA32" s="167">
        <f>VLOOKUP($S32,'3º ESO'!$A$13:$J$16,10)</f>
        <v>0</v>
      </c>
      <c r="AB32" s="68">
        <f>PERFIL_3_ESO!BX24*'3º ESO'!T32</f>
        <v>0</v>
      </c>
      <c r="AC32" s="68">
        <f>PERFIL_3_ESO!BY24*'3º ESO'!U32</f>
        <v>0</v>
      </c>
      <c r="AD32" s="68">
        <f>PERFIL_3_ESO!BZ24*'3º ESO'!V32</f>
        <v>0</v>
      </c>
      <c r="AE32" s="68">
        <f>PERFIL_3_ESO!CA24*'3º ESO'!W32</f>
        <v>0</v>
      </c>
      <c r="AF32" s="68">
        <f>PERFIL_3_ESO!CB24*'3º ESO'!X32</f>
        <v>0</v>
      </c>
      <c r="AG32" s="68">
        <f>PERFIL_3_ESO!CC24*'3º ESO'!Y32</f>
        <v>0</v>
      </c>
      <c r="AH32" s="68">
        <f>PERFIL_3_ESO!CD24*'3º ESO'!Z32</f>
        <v>0</v>
      </c>
      <c r="AI32" s="68">
        <f>PERFIL_3_ESO!CE24*'3º ESO'!AA32</f>
        <v>0</v>
      </c>
      <c r="AJ32" s="154">
        <f t="shared" si="10"/>
        <v>0</v>
      </c>
      <c r="AK32" s="68">
        <f t="shared" si="11"/>
        <v>0</v>
      </c>
      <c r="AL32" s="68">
        <f t="shared" si="12"/>
        <v>0</v>
      </c>
      <c r="AM32" s="68">
        <f t="shared" si="13"/>
        <v>0</v>
      </c>
      <c r="AN32" s="68">
        <f t="shared" si="14"/>
        <v>0</v>
      </c>
      <c r="AO32" s="68">
        <f t="shared" si="15"/>
        <v>0</v>
      </c>
      <c r="AP32" s="68">
        <f t="shared" si="16"/>
        <v>0</v>
      </c>
      <c r="AQ32" s="155">
        <f t="shared" si="17"/>
        <v>0</v>
      </c>
    </row>
    <row r="33" spans="1:43">
      <c r="A33" s="29">
        <v>12</v>
      </c>
      <c r="B33" s="144" t="s">
        <v>112</v>
      </c>
      <c r="C33" s="148">
        <f t="shared" si="2"/>
        <v>65</v>
      </c>
      <c r="D33" s="147">
        <f t="shared" si="3"/>
        <v>24</v>
      </c>
      <c r="E33" s="147">
        <f t="shared" si="4"/>
        <v>77</v>
      </c>
      <c r="F33" s="147">
        <f t="shared" si="5"/>
        <v>75</v>
      </c>
      <c r="G33" s="147">
        <f t="shared" si="6"/>
        <v>66</v>
      </c>
      <c r="H33" s="147">
        <f t="shared" si="7"/>
        <v>63</v>
      </c>
      <c r="I33" s="147">
        <f t="shared" si="8"/>
        <v>35</v>
      </c>
      <c r="J33" s="147">
        <f t="shared" si="9"/>
        <v>49</v>
      </c>
      <c r="K33" s="154">
        <f>PERFIL_3_ESO!C25*'3º ESO'!C$3+PERFIL_3_ESO!K25*'3º ESO'!C$4+PERFIL_3_ESO!S25*'3º ESO'!C$5+PERFIL_3_ESO!AA25*'3º ESO'!C$6+PERFIL_3_ESO!AI25*'3º ESO'!C$7+PERFIL_3_ESO!AQ25*'3º ESO'!C$8+PERFIL_3_ESO!AY25*'3º ESO'!C$9+PERFIL_3_ESO!BG25*'3º ESO'!C$10+PERFIL_3_ESO!BO25*'3º ESO'!C$11</f>
        <v>0</v>
      </c>
      <c r="L33" s="68">
        <f>PERFIL_3_ESO!D25*'3º ESO'!D$3+PERFIL_3_ESO!L25*'3º ESO'!D$4+PERFIL_3_ESO!T25*'3º ESO'!D$5+PERFIL_3_ESO!AB25*'3º ESO'!D$6+PERFIL_3_ESO!AJ25*'3º ESO'!D$7+PERFIL_3_ESO!AR25*'3º ESO'!D$8+PERFIL_3_ESO!AZ25*'3º ESO'!D$9+PERFIL_3_ESO!BH25*'3º ESO'!D$10+PERFIL_3_ESO!BP25*'3º ESO'!D$11</f>
        <v>0</v>
      </c>
      <c r="M33" s="68">
        <f>PERFIL_3_ESO!E25*'3º ESO'!E$3+PERFIL_3_ESO!M25*'3º ESO'!E$4+PERFIL_3_ESO!U25*'3º ESO'!E$5+PERFIL_3_ESO!AC25*'3º ESO'!E$6+PERFIL_3_ESO!AK25*'3º ESO'!E$7+PERFIL_3_ESO!AS25*'3º ESO'!E$8+PERFIL_3_ESO!BA25*'3º ESO'!E$9+PERFIL_3_ESO!BI25*'3º ESO'!E$10+PERFIL_3_ESO!BQ25*'3º ESO'!E$11</f>
        <v>0</v>
      </c>
      <c r="N33" s="68">
        <f>PERFIL_3_ESO!F25*'3º ESO'!F$3+PERFIL_3_ESO!N25*'3º ESO'!F$4+PERFIL_3_ESO!V25*'3º ESO'!F$5+PERFIL_3_ESO!AD25*'3º ESO'!F$6+PERFIL_3_ESO!AL25*'3º ESO'!F$7+PERFIL_3_ESO!AT25*'3º ESO'!F$8+PERFIL_3_ESO!BB25*'3º ESO'!F$9+PERFIL_3_ESO!BJ25*'3º ESO'!F$10+PERFIL_3_ESO!BR25*'3º ESO'!F$11</f>
        <v>0</v>
      </c>
      <c r="O33" s="68">
        <f>PERFIL_3_ESO!G25*'3º ESO'!G$3+PERFIL_3_ESO!O25*'3º ESO'!G$4+PERFIL_3_ESO!W25*'3º ESO'!G$5+PERFIL_3_ESO!AE25*'3º ESO'!G$6+PERFIL_3_ESO!AM25*'3º ESO'!G$7+PERFIL_3_ESO!AU25*'3º ESO'!G$8+PERFIL_3_ESO!BC25*'3º ESO'!G$9+PERFIL_3_ESO!BK25*'3º ESO'!G$10+PERFIL_3_ESO!BS25*'3º ESO'!G$11</f>
        <v>0</v>
      </c>
      <c r="P33" s="68">
        <f>PERFIL_3_ESO!H25*'3º ESO'!H$3+PERFIL_3_ESO!P25*'3º ESO'!H$4+PERFIL_3_ESO!X25*'3º ESO'!H$5+PERFIL_3_ESO!AF25*'3º ESO'!H$6+PERFIL_3_ESO!AN25*'3º ESO'!H$7+PERFIL_3_ESO!AV25*'3º ESO'!H$8+PERFIL_3_ESO!BD25*'3º ESO'!H$9+PERFIL_3_ESO!BL25*'3º ESO'!H$10+PERFIL_3_ESO!BT25*'3º ESO'!H$11</f>
        <v>0</v>
      </c>
      <c r="Q33" s="68">
        <f>PERFIL_3_ESO!I25*'3º ESO'!I$3+PERFIL_3_ESO!Q25*'3º ESO'!I$4+PERFIL_3_ESO!Y25*'3º ESO'!I$5+PERFIL_3_ESO!AG25*'3º ESO'!I$6+PERFIL_3_ESO!AO25*'3º ESO'!I$7+PERFIL_3_ESO!AW25*'3º ESO'!I$8+PERFIL_3_ESO!BE25*'3º ESO'!I$9+PERFIL_3_ESO!BM25*'3º ESO'!I$10+PERFIL_3_ESO!BU25*'3º ESO'!I$11</f>
        <v>0</v>
      </c>
      <c r="R33" s="68">
        <f>PERFIL_3_ESO!J25*'3º ESO'!J$3+PERFIL_3_ESO!R25*'3º ESO'!J$4+PERFIL_3_ESO!Z25*'3º ESO'!J$5+PERFIL_3_ESO!AH25*'3º ESO'!J$6+PERFIL_3_ESO!AP25*'3º ESO'!J$7+PERFIL_3_ESO!AX25*'3º ESO'!J$8+PERFIL_3_ESO!BF25*'3º ESO'!J$9+PERFIL_3_ESO!BN25*'3º ESO'!J$10+PERFIL_3_ESO!BV25*'3º ESO'!J$11</f>
        <v>0</v>
      </c>
      <c r="S33" s="199">
        <f>IF(PERFIL_3_ESO!BW25='3º ESO'!$B$13,1,IF(PERFIL_3_ESO!BW25='3º ESO'!$B$14,2,IF(PERFIL_3_ESO!BW25='3º ESO'!$B$15,3,4)))</f>
        <v>1</v>
      </c>
      <c r="T33" s="161">
        <f>VLOOKUP($S33,'3º ESO'!$A$13:$J$16,3)</f>
        <v>0</v>
      </c>
      <c r="U33" s="32">
        <f>VLOOKUP($S33,'3º ESO'!$A$13:$J$16,4)</f>
        <v>0</v>
      </c>
      <c r="V33" s="32">
        <f>VLOOKUP($S33,'3º ESO'!$A$13:$J$16,5)</f>
        <v>0</v>
      </c>
      <c r="W33" s="32">
        <f>VLOOKUP($S33,'3º ESO'!$A$13:$J$16,6)</f>
        <v>0</v>
      </c>
      <c r="X33" s="32">
        <f>VLOOKUP($S33,'3º ESO'!$A$13:$J$16,7)</f>
        <v>0</v>
      </c>
      <c r="Y33" s="32">
        <f>VLOOKUP($S33,'3º ESO'!$A$13:$J$16,8)</f>
        <v>0</v>
      </c>
      <c r="Z33" s="32">
        <f>VLOOKUP($S33,'3º ESO'!$A$13:$J$16,9)</f>
        <v>0</v>
      </c>
      <c r="AA33" s="167">
        <f>VLOOKUP($S33,'3º ESO'!$A$13:$J$16,10)</f>
        <v>0</v>
      </c>
      <c r="AB33" s="68">
        <f>PERFIL_3_ESO!BX25*'3º ESO'!T33</f>
        <v>0</v>
      </c>
      <c r="AC33" s="68">
        <f>PERFIL_3_ESO!BY25*'3º ESO'!U33</f>
        <v>0</v>
      </c>
      <c r="AD33" s="68">
        <f>PERFIL_3_ESO!BZ25*'3º ESO'!V33</f>
        <v>0</v>
      </c>
      <c r="AE33" s="68">
        <f>PERFIL_3_ESO!CA25*'3º ESO'!W33</f>
        <v>0</v>
      </c>
      <c r="AF33" s="68">
        <f>PERFIL_3_ESO!CB25*'3º ESO'!X33</f>
        <v>0</v>
      </c>
      <c r="AG33" s="68">
        <f>PERFIL_3_ESO!CC25*'3º ESO'!Y33</f>
        <v>0</v>
      </c>
      <c r="AH33" s="68">
        <f>PERFIL_3_ESO!CD25*'3º ESO'!Z33</f>
        <v>0</v>
      </c>
      <c r="AI33" s="68">
        <f>PERFIL_3_ESO!CE25*'3º ESO'!AA33</f>
        <v>0</v>
      </c>
      <c r="AJ33" s="154">
        <f t="shared" si="10"/>
        <v>0</v>
      </c>
      <c r="AK33" s="68">
        <f t="shared" si="11"/>
        <v>0</v>
      </c>
      <c r="AL33" s="68">
        <f t="shared" si="12"/>
        <v>0</v>
      </c>
      <c r="AM33" s="68">
        <f t="shared" si="13"/>
        <v>0</v>
      </c>
      <c r="AN33" s="68">
        <f t="shared" si="14"/>
        <v>0</v>
      </c>
      <c r="AO33" s="68">
        <f t="shared" si="15"/>
        <v>0</v>
      </c>
      <c r="AP33" s="68">
        <f t="shared" si="16"/>
        <v>0</v>
      </c>
      <c r="AQ33" s="155">
        <f t="shared" si="17"/>
        <v>0</v>
      </c>
    </row>
    <row r="34" spans="1:43">
      <c r="A34" s="29">
        <v>13</v>
      </c>
      <c r="B34" s="145" t="s">
        <v>113</v>
      </c>
      <c r="C34" s="148">
        <f t="shared" si="2"/>
        <v>65</v>
      </c>
      <c r="D34" s="147">
        <f t="shared" si="3"/>
        <v>24</v>
      </c>
      <c r="E34" s="147">
        <f t="shared" si="4"/>
        <v>77</v>
      </c>
      <c r="F34" s="147">
        <f t="shared" si="5"/>
        <v>75</v>
      </c>
      <c r="G34" s="147">
        <f t="shared" si="6"/>
        <v>66</v>
      </c>
      <c r="H34" s="147">
        <f t="shared" si="7"/>
        <v>63</v>
      </c>
      <c r="I34" s="147">
        <f t="shared" si="8"/>
        <v>35</v>
      </c>
      <c r="J34" s="147">
        <f t="shared" si="9"/>
        <v>49</v>
      </c>
      <c r="K34" s="154">
        <f>PERFIL_3_ESO!C26*'3º ESO'!C$3+PERFIL_3_ESO!K26*'3º ESO'!C$4+PERFIL_3_ESO!S26*'3º ESO'!C$5+PERFIL_3_ESO!AA26*'3º ESO'!C$6+PERFIL_3_ESO!AI26*'3º ESO'!C$7+PERFIL_3_ESO!AQ26*'3º ESO'!C$8+PERFIL_3_ESO!AY26*'3º ESO'!C$9+PERFIL_3_ESO!BG26*'3º ESO'!C$10+PERFIL_3_ESO!BO26*'3º ESO'!C$11</f>
        <v>0</v>
      </c>
      <c r="L34" s="68">
        <f>PERFIL_3_ESO!D26*'3º ESO'!D$3+PERFIL_3_ESO!L26*'3º ESO'!D$4+PERFIL_3_ESO!T26*'3º ESO'!D$5+PERFIL_3_ESO!AB26*'3º ESO'!D$6+PERFIL_3_ESO!AJ26*'3º ESO'!D$7+PERFIL_3_ESO!AR26*'3º ESO'!D$8+PERFIL_3_ESO!AZ26*'3º ESO'!D$9+PERFIL_3_ESO!BH26*'3º ESO'!D$10+PERFIL_3_ESO!BP26*'3º ESO'!D$11</f>
        <v>0</v>
      </c>
      <c r="M34" s="68">
        <f>PERFIL_3_ESO!E26*'3º ESO'!E$3+PERFIL_3_ESO!M26*'3º ESO'!E$4+PERFIL_3_ESO!U26*'3º ESO'!E$5+PERFIL_3_ESO!AC26*'3º ESO'!E$6+PERFIL_3_ESO!AK26*'3º ESO'!E$7+PERFIL_3_ESO!AS26*'3º ESO'!E$8+PERFIL_3_ESO!BA26*'3º ESO'!E$9+PERFIL_3_ESO!BI26*'3º ESO'!E$10+PERFIL_3_ESO!BQ26*'3º ESO'!E$11</f>
        <v>0</v>
      </c>
      <c r="N34" s="68">
        <f>PERFIL_3_ESO!F26*'3º ESO'!F$3+PERFIL_3_ESO!N26*'3º ESO'!F$4+PERFIL_3_ESO!V26*'3º ESO'!F$5+PERFIL_3_ESO!AD26*'3º ESO'!F$6+PERFIL_3_ESO!AL26*'3º ESO'!F$7+PERFIL_3_ESO!AT26*'3º ESO'!F$8+PERFIL_3_ESO!BB26*'3º ESO'!F$9+PERFIL_3_ESO!BJ26*'3º ESO'!F$10+PERFIL_3_ESO!BR26*'3º ESO'!F$11</f>
        <v>0</v>
      </c>
      <c r="O34" s="68">
        <f>PERFIL_3_ESO!G26*'3º ESO'!G$3+PERFIL_3_ESO!O26*'3º ESO'!G$4+PERFIL_3_ESO!W26*'3º ESO'!G$5+PERFIL_3_ESO!AE26*'3º ESO'!G$6+PERFIL_3_ESO!AM26*'3º ESO'!G$7+PERFIL_3_ESO!AU26*'3º ESO'!G$8+PERFIL_3_ESO!BC26*'3º ESO'!G$9+PERFIL_3_ESO!BK26*'3º ESO'!G$10+PERFIL_3_ESO!BS26*'3º ESO'!G$11</f>
        <v>0</v>
      </c>
      <c r="P34" s="68">
        <f>PERFIL_3_ESO!H26*'3º ESO'!H$3+PERFIL_3_ESO!P26*'3º ESO'!H$4+PERFIL_3_ESO!X26*'3º ESO'!H$5+PERFIL_3_ESO!AF26*'3º ESO'!H$6+PERFIL_3_ESO!AN26*'3º ESO'!H$7+PERFIL_3_ESO!AV26*'3º ESO'!H$8+PERFIL_3_ESO!BD26*'3º ESO'!H$9+PERFIL_3_ESO!BL26*'3º ESO'!H$10+PERFIL_3_ESO!BT26*'3º ESO'!H$11</f>
        <v>0</v>
      </c>
      <c r="Q34" s="68">
        <f>PERFIL_3_ESO!I26*'3º ESO'!I$3+PERFIL_3_ESO!Q26*'3º ESO'!I$4+PERFIL_3_ESO!Y26*'3º ESO'!I$5+PERFIL_3_ESO!AG26*'3º ESO'!I$6+PERFIL_3_ESO!AO26*'3º ESO'!I$7+PERFIL_3_ESO!AW26*'3º ESO'!I$8+PERFIL_3_ESO!BE26*'3º ESO'!I$9+PERFIL_3_ESO!BM26*'3º ESO'!I$10+PERFIL_3_ESO!BU26*'3º ESO'!I$11</f>
        <v>0</v>
      </c>
      <c r="R34" s="68">
        <f>PERFIL_3_ESO!J26*'3º ESO'!J$3+PERFIL_3_ESO!R26*'3º ESO'!J$4+PERFIL_3_ESO!Z26*'3º ESO'!J$5+PERFIL_3_ESO!AH26*'3º ESO'!J$6+PERFIL_3_ESO!AP26*'3º ESO'!J$7+PERFIL_3_ESO!AX26*'3º ESO'!J$8+PERFIL_3_ESO!BF26*'3º ESO'!J$9+PERFIL_3_ESO!BN26*'3º ESO'!J$10+PERFIL_3_ESO!BV26*'3º ESO'!J$11</f>
        <v>0</v>
      </c>
      <c r="S34" s="199">
        <f>IF(PERFIL_3_ESO!BW26='3º ESO'!$B$13,1,IF(PERFIL_3_ESO!BW26='3º ESO'!$B$14,2,IF(PERFIL_3_ESO!BW26='3º ESO'!$B$15,3,4)))</f>
        <v>1</v>
      </c>
      <c r="T34" s="161">
        <f>VLOOKUP($S34,'3º ESO'!$A$13:$J$16,3)</f>
        <v>0</v>
      </c>
      <c r="U34" s="32">
        <f>VLOOKUP($S34,'3º ESO'!$A$13:$J$16,4)</f>
        <v>0</v>
      </c>
      <c r="V34" s="32">
        <f>VLOOKUP($S34,'3º ESO'!$A$13:$J$16,5)</f>
        <v>0</v>
      </c>
      <c r="W34" s="32">
        <f>VLOOKUP($S34,'3º ESO'!$A$13:$J$16,6)</f>
        <v>0</v>
      </c>
      <c r="X34" s="32">
        <f>VLOOKUP($S34,'3º ESO'!$A$13:$J$16,7)</f>
        <v>0</v>
      </c>
      <c r="Y34" s="32">
        <f>VLOOKUP($S34,'3º ESO'!$A$13:$J$16,8)</f>
        <v>0</v>
      </c>
      <c r="Z34" s="32">
        <f>VLOOKUP($S34,'3º ESO'!$A$13:$J$16,9)</f>
        <v>0</v>
      </c>
      <c r="AA34" s="167">
        <f>VLOOKUP($S34,'3º ESO'!$A$13:$J$16,10)</f>
        <v>0</v>
      </c>
      <c r="AB34" s="68">
        <f>PERFIL_3_ESO!BX26*'3º ESO'!T34</f>
        <v>0</v>
      </c>
      <c r="AC34" s="68">
        <f>PERFIL_3_ESO!BY26*'3º ESO'!U34</f>
        <v>0</v>
      </c>
      <c r="AD34" s="68">
        <f>PERFIL_3_ESO!BZ26*'3º ESO'!V34</f>
        <v>0</v>
      </c>
      <c r="AE34" s="68">
        <f>PERFIL_3_ESO!CA26*'3º ESO'!W34</f>
        <v>0</v>
      </c>
      <c r="AF34" s="68">
        <f>PERFIL_3_ESO!CB26*'3º ESO'!X34</f>
        <v>0</v>
      </c>
      <c r="AG34" s="68">
        <f>PERFIL_3_ESO!CC26*'3º ESO'!Y34</f>
        <v>0</v>
      </c>
      <c r="AH34" s="68">
        <f>PERFIL_3_ESO!CD26*'3º ESO'!Z34</f>
        <v>0</v>
      </c>
      <c r="AI34" s="68">
        <f>PERFIL_3_ESO!CE26*'3º ESO'!AA34</f>
        <v>0</v>
      </c>
      <c r="AJ34" s="154">
        <f t="shared" si="10"/>
        <v>0</v>
      </c>
      <c r="AK34" s="68">
        <f t="shared" si="11"/>
        <v>0</v>
      </c>
      <c r="AL34" s="68">
        <f t="shared" si="12"/>
        <v>0</v>
      </c>
      <c r="AM34" s="68">
        <f t="shared" si="13"/>
        <v>0</v>
      </c>
      <c r="AN34" s="68">
        <f t="shared" si="14"/>
        <v>0</v>
      </c>
      <c r="AO34" s="68">
        <f t="shared" si="15"/>
        <v>0</v>
      </c>
      <c r="AP34" s="68">
        <f t="shared" si="16"/>
        <v>0</v>
      </c>
      <c r="AQ34" s="155">
        <f t="shared" si="17"/>
        <v>0</v>
      </c>
    </row>
    <row r="35" spans="1:43">
      <c r="A35" s="66">
        <v>14</v>
      </c>
      <c r="B35" s="144" t="s">
        <v>114</v>
      </c>
      <c r="C35" s="148">
        <f t="shared" si="2"/>
        <v>65</v>
      </c>
      <c r="D35" s="147">
        <f t="shared" si="3"/>
        <v>24</v>
      </c>
      <c r="E35" s="147">
        <f t="shared" si="4"/>
        <v>77</v>
      </c>
      <c r="F35" s="147">
        <f t="shared" si="5"/>
        <v>75</v>
      </c>
      <c r="G35" s="147">
        <f t="shared" si="6"/>
        <v>66</v>
      </c>
      <c r="H35" s="147">
        <f t="shared" si="7"/>
        <v>63</v>
      </c>
      <c r="I35" s="147">
        <f t="shared" si="8"/>
        <v>35</v>
      </c>
      <c r="J35" s="147">
        <f t="shared" si="9"/>
        <v>49</v>
      </c>
      <c r="K35" s="154">
        <f>PERFIL_3_ESO!C27*'3º ESO'!C$3+PERFIL_3_ESO!K27*'3º ESO'!C$4+PERFIL_3_ESO!S27*'3º ESO'!C$5+PERFIL_3_ESO!AA27*'3º ESO'!C$6+PERFIL_3_ESO!AI27*'3º ESO'!C$7+PERFIL_3_ESO!AQ27*'3º ESO'!C$8+PERFIL_3_ESO!AY27*'3º ESO'!C$9+PERFIL_3_ESO!BG27*'3º ESO'!C$10+PERFIL_3_ESO!BO27*'3º ESO'!C$11</f>
        <v>0</v>
      </c>
      <c r="L35" s="68">
        <f>PERFIL_3_ESO!D27*'3º ESO'!D$3+PERFIL_3_ESO!L27*'3º ESO'!D$4+PERFIL_3_ESO!T27*'3º ESO'!D$5+PERFIL_3_ESO!AB27*'3º ESO'!D$6+PERFIL_3_ESO!AJ27*'3º ESO'!D$7+PERFIL_3_ESO!AR27*'3º ESO'!D$8+PERFIL_3_ESO!AZ27*'3º ESO'!D$9+PERFIL_3_ESO!BH27*'3º ESO'!D$10+PERFIL_3_ESO!BP27*'3º ESO'!D$11</f>
        <v>0</v>
      </c>
      <c r="M35" s="68">
        <f>PERFIL_3_ESO!E27*'3º ESO'!E$3+PERFIL_3_ESO!M27*'3º ESO'!E$4+PERFIL_3_ESO!U27*'3º ESO'!E$5+PERFIL_3_ESO!AC27*'3º ESO'!E$6+PERFIL_3_ESO!AK27*'3º ESO'!E$7+PERFIL_3_ESO!AS27*'3º ESO'!E$8+PERFIL_3_ESO!BA27*'3º ESO'!E$9+PERFIL_3_ESO!BI27*'3º ESO'!E$10+PERFIL_3_ESO!BQ27*'3º ESO'!E$11</f>
        <v>0</v>
      </c>
      <c r="N35" s="68">
        <f>PERFIL_3_ESO!F27*'3º ESO'!F$3+PERFIL_3_ESO!N27*'3º ESO'!F$4+PERFIL_3_ESO!V27*'3º ESO'!F$5+PERFIL_3_ESO!AD27*'3º ESO'!F$6+PERFIL_3_ESO!AL27*'3º ESO'!F$7+PERFIL_3_ESO!AT27*'3º ESO'!F$8+PERFIL_3_ESO!BB27*'3º ESO'!F$9+PERFIL_3_ESO!BJ27*'3º ESO'!F$10+PERFIL_3_ESO!BR27*'3º ESO'!F$11</f>
        <v>0</v>
      </c>
      <c r="O35" s="68">
        <f>PERFIL_3_ESO!G27*'3º ESO'!G$3+PERFIL_3_ESO!O27*'3º ESO'!G$4+PERFIL_3_ESO!W27*'3º ESO'!G$5+PERFIL_3_ESO!AE27*'3º ESO'!G$6+PERFIL_3_ESO!AM27*'3º ESO'!G$7+PERFIL_3_ESO!AU27*'3º ESO'!G$8+PERFIL_3_ESO!BC27*'3º ESO'!G$9+PERFIL_3_ESO!BK27*'3º ESO'!G$10+PERFIL_3_ESO!BS27*'3º ESO'!G$11</f>
        <v>0</v>
      </c>
      <c r="P35" s="68">
        <f>PERFIL_3_ESO!H27*'3º ESO'!H$3+PERFIL_3_ESO!P27*'3º ESO'!H$4+PERFIL_3_ESO!X27*'3º ESO'!H$5+PERFIL_3_ESO!AF27*'3º ESO'!H$6+PERFIL_3_ESO!AN27*'3º ESO'!H$7+PERFIL_3_ESO!AV27*'3º ESO'!H$8+PERFIL_3_ESO!BD27*'3º ESO'!H$9+PERFIL_3_ESO!BL27*'3º ESO'!H$10+PERFIL_3_ESO!BT27*'3º ESO'!H$11</f>
        <v>0</v>
      </c>
      <c r="Q35" s="68">
        <f>PERFIL_3_ESO!I27*'3º ESO'!I$3+PERFIL_3_ESO!Q27*'3º ESO'!I$4+PERFIL_3_ESO!Y27*'3º ESO'!I$5+PERFIL_3_ESO!AG27*'3º ESO'!I$6+PERFIL_3_ESO!AO27*'3º ESO'!I$7+PERFIL_3_ESO!AW27*'3º ESO'!I$8+PERFIL_3_ESO!BE27*'3º ESO'!I$9+PERFIL_3_ESO!BM27*'3º ESO'!I$10+PERFIL_3_ESO!BU27*'3º ESO'!I$11</f>
        <v>0</v>
      </c>
      <c r="R35" s="68">
        <f>PERFIL_3_ESO!J27*'3º ESO'!J$3+PERFIL_3_ESO!R27*'3º ESO'!J$4+PERFIL_3_ESO!Z27*'3º ESO'!J$5+PERFIL_3_ESO!AH27*'3º ESO'!J$6+PERFIL_3_ESO!AP27*'3º ESO'!J$7+PERFIL_3_ESO!AX27*'3º ESO'!J$8+PERFIL_3_ESO!BF27*'3º ESO'!J$9+PERFIL_3_ESO!BN27*'3º ESO'!J$10+PERFIL_3_ESO!BV27*'3º ESO'!J$11</f>
        <v>0</v>
      </c>
      <c r="S35" s="199">
        <f>IF(PERFIL_3_ESO!BW27='3º ESO'!$B$13,1,IF(PERFIL_3_ESO!BW27='3º ESO'!$B$14,2,IF(PERFIL_3_ESO!BW27='3º ESO'!$B$15,3,4)))</f>
        <v>1</v>
      </c>
      <c r="T35" s="161">
        <f>VLOOKUP($S35,'3º ESO'!$A$13:$J$16,3)</f>
        <v>0</v>
      </c>
      <c r="U35" s="32">
        <f>VLOOKUP($S35,'3º ESO'!$A$13:$J$16,4)</f>
        <v>0</v>
      </c>
      <c r="V35" s="32">
        <f>VLOOKUP($S35,'3º ESO'!$A$13:$J$16,5)</f>
        <v>0</v>
      </c>
      <c r="W35" s="32">
        <f>VLOOKUP($S35,'3º ESO'!$A$13:$J$16,6)</f>
        <v>0</v>
      </c>
      <c r="X35" s="32">
        <f>VLOOKUP($S35,'3º ESO'!$A$13:$J$16,7)</f>
        <v>0</v>
      </c>
      <c r="Y35" s="32">
        <f>VLOOKUP($S35,'3º ESO'!$A$13:$J$16,8)</f>
        <v>0</v>
      </c>
      <c r="Z35" s="32">
        <f>VLOOKUP($S35,'3º ESO'!$A$13:$J$16,9)</f>
        <v>0</v>
      </c>
      <c r="AA35" s="167">
        <f>VLOOKUP($S35,'3º ESO'!$A$13:$J$16,10)</f>
        <v>0</v>
      </c>
      <c r="AB35" s="68">
        <f>PERFIL_3_ESO!BX27*'3º ESO'!T35</f>
        <v>0</v>
      </c>
      <c r="AC35" s="68">
        <f>PERFIL_3_ESO!BY27*'3º ESO'!U35</f>
        <v>0</v>
      </c>
      <c r="AD35" s="68">
        <f>PERFIL_3_ESO!BZ27*'3º ESO'!V35</f>
        <v>0</v>
      </c>
      <c r="AE35" s="68">
        <f>PERFIL_3_ESO!CA27*'3º ESO'!W35</f>
        <v>0</v>
      </c>
      <c r="AF35" s="68">
        <f>PERFIL_3_ESO!CB27*'3º ESO'!X35</f>
        <v>0</v>
      </c>
      <c r="AG35" s="68">
        <f>PERFIL_3_ESO!CC27*'3º ESO'!Y35</f>
        <v>0</v>
      </c>
      <c r="AH35" s="68">
        <f>PERFIL_3_ESO!CD27*'3º ESO'!Z35</f>
        <v>0</v>
      </c>
      <c r="AI35" s="68">
        <f>PERFIL_3_ESO!CE27*'3º ESO'!AA35</f>
        <v>0</v>
      </c>
      <c r="AJ35" s="154">
        <f t="shared" si="10"/>
        <v>0</v>
      </c>
      <c r="AK35" s="68">
        <f t="shared" si="11"/>
        <v>0</v>
      </c>
      <c r="AL35" s="68">
        <f t="shared" si="12"/>
        <v>0</v>
      </c>
      <c r="AM35" s="68">
        <f t="shared" si="13"/>
        <v>0</v>
      </c>
      <c r="AN35" s="68">
        <f t="shared" si="14"/>
        <v>0</v>
      </c>
      <c r="AO35" s="68">
        <f t="shared" si="15"/>
        <v>0</v>
      </c>
      <c r="AP35" s="68">
        <f t="shared" si="16"/>
        <v>0</v>
      </c>
      <c r="AQ35" s="155">
        <f t="shared" si="17"/>
        <v>0</v>
      </c>
    </row>
    <row r="36" spans="1:43">
      <c r="A36" s="29">
        <v>15</v>
      </c>
      <c r="B36" s="145" t="s">
        <v>115</v>
      </c>
      <c r="C36" s="148">
        <f t="shared" si="2"/>
        <v>65</v>
      </c>
      <c r="D36" s="147">
        <f t="shared" si="3"/>
        <v>24</v>
      </c>
      <c r="E36" s="147">
        <f t="shared" si="4"/>
        <v>77</v>
      </c>
      <c r="F36" s="147">
        <f t="shared" si="5"/>
        <v>75</v>
      </c>
      <c r="G36" s="147">
        <f t="shared" si="6"/>
        <v>66</v>
      </c>
      <c r="H36" s="147">
        <f t="shared" si="7"/>
        <v>63</v>
      </c>
      <c r="I36" s="147">
        <f t="shared" si="8"/>
        <v>35</v>
      </c>
      <c r="J36" s="147">
        <f t="shared" si="9"/>
        <v>49</v>
      </c>
      <c r="K36" s="154">
        <f>PERFIL_3_ESO!C28*'3º ESO'!C$3+PERFIL_3_ESO!K28*'3º ESO'!C$4+PERFIL_3_ESO!S28*'3º ESO'!C$5+PERFIL_3_ESO!AA28*'3º ESO'!C$6+PERFIL_3_ESO!AI28*'3º ESO'!C$7+PERFIL_3_ESO!AQ28*'3º ESO'!C$8+PERFIL_3_ESO!AY28*'3º ESO'!C$9+PERFIL_3_ESO!BG28*'3º ESO'!C$10+PERFIL_3_ESO!BO28*'3º ESO'!C$11</f>
        <v>0</v>
      </c>
      <c r="L36" s="68">
        <f>PERFIL_3_ESO!D28*'3º ESO'!D$3+PERFIL_3_ESO!L28*'3º ESO'!D$4+PERFIL_3_ESO!T28*'3º ESO'!D$5+PERFIL_3_ESO!AB28*'3º ESO'!D$6+PERFIL_3_ESO!AJ28*'3º ESO'!D$7+PERFIL_3_ESO!AR28*'3º ESO'!D$8+PERFIL_3_ESO!AZ28*'3º ESO'!D$9+PERFIL_3_ESO!BH28*'3º ESO'!D$10+PERFIL_3_ESO!BP28*'3º ESO'!D$11</f>
        <v>0</v>
      </c>
      <c r="M36" s="68">
        <f>PERFIL_3_ESO!E28*'3º ESO'!E$3+PERFIL_3_ESO!M28*'3º ESO'!E$4+PERFIL_3_ESO!U28*'3º ESO'!E$5+PERFIL_3_ESO!AC28*'3º ESO'!E$6+PERFIL_3_ESO!AK28*'3º ESO'!E$7+PERFIL_3_ESO!AS28*'3º ESO'!E$8+PERFIL_3_ESO!BA28*'3º ESO'!E$9+PERFIL_3_ESO!BI28*'3º ESO'!E$10+PERFIL_3_ESO!BQ28*'3º ESO'!E$11</f>
        <v>0</v>
      </c>
      <c r="N36" s="68">
        <f>PERFIL_3_ESO!F28*'3º ESO'!F$3+PERFIL_3_ESO!N28*'3º ESO'!F$4+PERFIL_3_ESO!V28*'3º ESO'!F$5+PERFIL_3_ESO!AD28*'3º ESO'!F$6+PERFIL_3_ESO!AL28*'3º ESO'!F$7+PERFIL_3_ESO!AT28*'3º ESO'!F$8+PERFIL_3_ESO!BB28*'3º ESO'!F$9+PERFIL_3_ESO!BJ28*'3º ESO'!F$10+PERFIL_3_ESO!BR28*'3º ESO'!F$11</f>
        <v>0</v>
      </c>
      <c r="O36" s="68">
        <f>PERFIL_3_ESO!G28*'3º ESO'!G$3+PERFIL_3_ESO!O28*'3º ESO'!G$4+PERFIL_3_ESO!W28*'3º ESO'!G$5+PERFIL_3_ESO!AE28*'3º ESO'!G$6+PERFIL_3_ESO!AM28*'3º ESO'!G$7+PERFIL_3_ESO!AU28*'3º ESO'!G$8+PERFIL_3_ESO!BC28*'3º ESO'!G$9+PERFIL_3_ESO!BK28*'3º ESO'!G$10+PERFIL_3_ESO!BS28*'3º ESO'!G$11</f>
        <v>0</v>
      </c>
      <c r="P36" s="68">
        <f>PERFIL_3_ESO!H28*'3º ESO'!H$3+PERFIL_3_ESO!P28*'3º ESO'!H$4+PERFIL_3_ESO!X28*'3º ESO'!H$5+PERFIL_3_ESO!AF28*'3º ESO'!H$6+PERFIL_3_ESO!AN28*'3º ESO'!H$7+PERFIL_3_ESO!AV28*'3º ESO'!H$8+PERFIL_3_ESO!BD28*'3º ESO'!H$9+PERFIL_3_ESO!BL28*'3º ESO'!H$10+PERFIL_3_ESO!BT28*'3º ESO'!H$11</f>
        <v>0</v>
      </c>
      <c r="Q36" s="68">
        <f>PERFIL_3_ESO!I28*'3º ESO'!I$3+PERFIL_3_ESO!Q28*'3º ESO'!I$4+PERFIL_3_ESO!Y28*'3º ESO'!I$5+PERFIL_3_ESO!AG28*'3º ESO'!I$6+PERFIL_3_ESO!AO28*'3º ESO'!I$7+PERFIL_3_ESO!AW28*'3º ESO'!I$8+PERFIL_3_ESO!BE28*'3º ESO'!I$9+PERFIL_3_ESO!BM28*'3º ESO'!I$10+PERFIL_3_ESO!BU28*'3º ESO'!I$11</f>
        <v>0</v>
      </c>
      <c r="R36" s="68">
        <f>PERFIL_3_ESO!J28*'3º ESO'!J$3+PERFIL_3_ESO!R28*'3º ESO'!J$4+PERFIL_3_ESO!Z28*'3º ESO'!J$5+PERFIL_3_ESO!AH28*'3º ESO'!J$6+PERFIL_3_ESO!AP28*'3º ESO'!J$7+PERFIL_3_ESO!AX28*'3º ESO'!J$8+PERFIL_3_ESO!BF28*'3º ESO'!J$9+PERFIL_3_ESO!BN28*'3º ESO'!J$10+PERFIL_3_ESO!BV28*'3º ESO'!J$11</f>
        <v>0</v>
      </c>
      <c r="S36" s="199">
        <f>IF(PERFIL_3_ESO!BW28='3º ESO'!$B$13,1,IF(PERFIL_3_ESO!BW28='3º ESO'!$B$14,2,IF(PERFIL_3_ESO!BW28='3º ESO'!$B$15,3,4)))</f>
        <v>1</v>
      </c>
      <c r="T36" s="161">
        <f>VLOOKUP($S36,'3º ESO'!$A$13:$J$16,3)</f>
        <v>0</v>
      </c>
      <c r="U36" s="32">
        <f>VLOOKUP($S36,'3º ESO'!$A$13:$J$16,4)</f>
        <v>0</v>
      </c>
      <c r="V36" s="32">
        <f>VLOOKUP($S36,'3º ESO'!$A$13:$J$16,5)</f>
        <v>0</v>
      </c>
      <c r="W36" s="32">
        <f>VLOOKUP($S36,'3º ESO'!$A$13:$J$16,6)</f>
        <v>0</v>
      </c>
      <c r="X36" s="32">
        <f>VLOOKUP($S36,'3º ESO'!$A$13:$J$16,7)</f>
        <v>0</v>
      </c>
      <c r="Y36" s="32">
        <f>VLOOKUP($S36,'3º ESO'!$A$13:$J$16,8)</f>
        <v>0</v>
      </c>
      <c r="Z36" s="32">
        <f>VLOOKUP($S36,'3º ESO'!$A$13:$J$16,9)</f>
        <v>0</v>
      </c>
      <c r="AA36" s="167">
        <f>VLOOKUP($S36,'3º ESO'!$A$13:$J$16,10)</f>
        <v>0</v>
      </c>
      <c r="AB36" s="68">
        <f>PERFIL_3_ESO!BX28*'3º ESO'!T36</f>
        <v>0</v>
      </c>
      <c r="AC36" s="68">
        <f>PERFIL_3_ESO!BY28*'3º ESO'!U36</f>
        <v>0</v>
      </c>
      <c r="AD36" s="68">
        <f>PERFIL_3_ESO!BZ28*'3º ESO'!V36</f>
        <v>0</v>
      </c>
      <c r="AE36" s="68">
        <f>PERFIL_3_ESO!CA28*'3º ESO'!W36</f>
        <v>0</v>
      </c>
      <c r="AF36" s="68">
        <f>PERFIL_3_ESO!CB28*'3º ESO'!X36</f>
        <v>0</v>
      </c>
      <c r="AG36" s="68">
        <f>PERFIL_3_ESO!CC28*'3º ESO'!Y36</f>
        <v>0</v>
      </c>
      <c r="AH36" s="68">
        <f>PERFIL_3_ESO!CD28*'3º ESO'!Z36</f>
        <v>0</v>
      </c>
      <c r="AI36" s="68">
        <f>PERFIL_3_ESO!CE28*'3º ESO'!AA36</f>
        <v>0</v>
      </c>
      <c r="AJ36" s="154">
        <f t="shared" si="10"/>
        <v>0</v>
      </c>
      <c r="AK36" s="68">
        <f t="shared" si="11"/>
        <v>0</v>
      </c>
      <c r="AL36" s="68">
        <f t="shared" si="12"/>
        <v>0</v>
      </c>
      <c r="AM36" s="68">
        <f t="shared" si="13"/>
        <v>0</v>
      </c>
      <c r="AN36" s="68">
        <f t="shared" si="14"/>
        <v>0</v>
      </c>
      <c r="AO36" s="68">
        <f t="shared" si="15"/>
        <v>0</v>
      </c>
      <c r="AP36" s="68">
        <f t="shared" si="16"/>
        <v>0</v>
      </c>
      <c r="AQ36" s="155">
        <f t="shared" si="17"/>
        <v>0</v>
      </c>
    </row>
    <row r="37" spans="1:43">
      <c r="A37" s="29">
        <v>16</v>
      </c>
      <c r="B37" s="144" t="s">
        <v>116</v>
      </c>
      <c r="C37" s="148">
        <f t="shared" si="2"/>
        <v>65</v>
      </c>
      <c r="D37" s="147">
        <f t="shared" si="3"/>
        <v>24</v>
      </c>
      <c r="E37" s="147">
        <f t="shared" si="4"/>
        <v>77</v>
      </c>
      <c r="F37" s="147">
        <f t="shared" si="5"/>
        <v>75</v>
      </c>
      <c r="G37" s="147">
        <f t="shared" si="6"/>
        <v>66</v>
      </c>
      <c r="H37" s="147">
        <f t="shared" si="7"/>
        <v>63</v>
      </c>
      <c r="I37" s="147">
        <f t="shared" si="8"/>
        <v>35</v>
      </c>
      <c r="J37" s="147">
        <f t="shared" si="9"/>
        <v>49</v>
      </c>
      <c r="K37" s="154">
        <f>PERFIL_3_ESO!C29*'3º ESO'!C$3+PERFIL_3_ESO!K29*'3º ESO'!C$4+PERFIL_3_ESO!S29*'3º ESO'!C$5+PERFIL_3_ESO!AA29*'3º ESO'!C$6+PERFIL_3_ESO!AI29*'3º ESO'!C$7+PERFIL_3_ESO!AQ29*'3º ESO'!C$8+PERFIL_3_ESO!AY29*'3º ESO'!C$9+PERFIL_3_ESO!BG29*'3º ESO'!C$10+PERFIL_3_ESO!BO29*'3º ESO'!C$11</f>
        <v>0</v>
      </c>
      <c r="L37" s="68">
        <f>PERFIL_3_ESO!D29*'3º ESO'!D$3+PERFIL_3_ESO!L29*'3º ESO'!D$4+PERFIL_3_ESO!T29*'3º ESO'!D$5+PERFIL_3_ESO!AB29*'3º ESO'!D$6+PERFIL_3_ESO!AJ29*'3º ESO'!D$7+PERFIL_3_ESO!AR29*'3º ESO'!D$8+PERFIL_3_ESO!AZ29*'3º ESO'!D$9+PERFIL_3_ESO!BH29*'3º ESO'!D$10+PERFIL_3_ESO!BP29*'3º ESO'!D$11</f>
        <v>0</v>
      </c>
      <c r="M37" s="68">
        <f>PERFIL_3_ESO!E29*'3º ESO'!E$3+PERFIL_3_ESO!M29*'3º ESO'!E$4+PERFIL_3_ESO!U29*'3º ESO'!E$5+PERFIL_3_ESO!AC29*'3º ESO'!E$6+PERFIL_3_ESO!AK29*'3º ESO'!E$7+PERFIL_3_ESO!AS29*'3º ESO'!E$8+PERFIL_3_ESO!BA29*'3º ESO'!E$9+PERFIL_3_ESO!BI29*'3º ESO'!E$10+PERFIL_3_ESO!BQ29*'3º ESO'!E$11</f>
        <v>0</v>
      </c>
      <c r="N37" s="68">
        <f>PERFIL_3_ESO!F29*'3º ESO'!F$3+PERFIL_3_ESO!N29*'3º ESO'!F$4+PERFIL_3_ESO!V29*'3º ESO'!F$5+PERFIL_3_ESO!AD29*'3º ESO'!F$6+PERFIL_3_ESO!AL29*'3º ESO'!F$7+PERFIL_3_ESO!AT29*'3º ESO'!F$8+PERFIL_3_ESO!BB29*'3º ESO'!F$9+PERFIL_3_ESO!BJ29*'3º ESO'!F$10+PERFIL_3_ESO!BR29*'3º ESO'!F$11</f>
        <v>0</v>
      </c>
      <c r="O37" s="68">
        <f>PERFIL_3_ESO!G29*'3º ESO'!G$3+PERFIL_3_ESO!O29*'3º ESO'!G$4+PERFIL_3_ESO!W29*'3º ESO'!G$5+PERFIL_3_ESO!AE29*'3º ESO'!G$6+PERFIL_3_ESO!AM29*'3º ESO'!G$7+PERFIL_3_ESO!AU29*'3º ESO'!G$8+PERFIL_3_ESO!BC29*'3º ESO'!G$9+PERFIL_3_ESO!BK29*'3º ESO'!G$10+PERFIL_3_ESO!BS29*'3º ESO'!G$11</f>
        <v>0</v>
      </c>
      <c r="P37" s="68">
        <f>PERFIL_3_ESO!H29*'3º ESO'!H$3+PERFIL_3_ESO!P29*'3º ESO'!H$4+PERFIL_3_ESO!X29*'3º ESO'!H$5+PERFIL_3_ESO!AF29*'3º ESO'!H$6+PERFIL_3_ESO!AN29*'3º ESO'!H$7+PERFIL_3_ESO!AV29*'3º ESO'!H$8+PERFIL_3_ESO!BD29*'3º ESO'!H$9+PERFIL_3_ESO!BL29*'3º ESO'!H$10+PERFIL_3_ESO!BT29*'3º ESO'!H$11</f>
        <v>0</v>
      </c>
      <c r="Q37" s="68">
        <f>PERFIL_3_ESO!I29*'3º ESO'!I$3+PERFIL_3_ESO!Q29*'3º ESO'!I$4+PERFIL_3_ESO!Y29*'3º ESO'!I$5+PERFIL_3_ESO!AG29*'3º ESO'!I$6+PERFIL_3_ESO!AO29*'3º ESO'!I$7+PERFIL_3_ESO!AW29*'3º ESO'!I$8+PERFIL_3_ESO!BE29*'3º ESO'!I$9+PERFIL_3_ESO!BM29*'3º ESO'!I$10+PERFIL_3_ESO!BU29*'3º ESO'!I$11</f>
        <v>0</v>
      </c>
      <c r="R37" s="68">
        <f>PERFIL_3_ESO!J29*'3º ESO'!J$3+PERFIL_3_ESO!R29*'3º ESO'!J$4+PERFIL_3_ESO!Z29*'3º ESO'!J$5+PERFIL_3_ESO!AH29*'3º ESO'!J$6+PERFIL_3_ESO!AP29*'3º ESO'!J$7+PERFIL_3_ESO!AX29*'3º ESO'!J$8+PERFIL_3_ESO!BF29*'3º ESO'!J$9+PERFIL_3_ESO!BN29*'3º ESO'!J$10+PERFIL_3_ESO!BV29*'3º ESO'!J$11</f>
        <v>0</v>
      </c>
      <c r="S37" s="199">
        <f>IF(PERFIL_3_ESO!BW29='3º ESO'!$B$13,1,IF(PERFIL_3_ESO!BW29='3º ESO'!$B$14,2,IF(PERFIL_3_ESO!BW29='3º ESO'!$B$15,3,4)))</f>
        <v>1</v>
      </c>
      <c r="T37" s="161">
        <f>VLOOKUP($S37,'3º ESO'!$A$13:$J$16,3)</f>
        <v>0</v>
      </c>
      <c r="U37" s="32">
        <f>VLOOKUP($S37,'3º ESO'!$A$13:$J$16,4)</f>
        <v>0</v>
      </c>
      <c r="V37" s="32">
        <f>VLOOKUP($S37,'3º ESO'!$A$13:$J$16,5)</f>
        <v>0</v>
      </c>
      <c r="W37" s="32">
        <f>VLOOKUP($S37,'3º ESO'!$A$13:$J$16,6)</f>
        <v>0</v>
      </c>
      <c r="X37" s="32">
        <f>VLOOKUP($S37,'3º ESO'!$A$13:$J$16,7)</f>
        <v>0</v>
      </c>
      <c r="Y37" s="32">
        <f>VLOOKUP($S37,'3º ESO'!$A$13:$J$16,8)</f>
        <v>0</v>
      </c>
      <c r="Z37" s="32">
        <f>VLOOKUP($S37,'3º ESO'!$A$13:$J$16,9)</f>
        <v>0</v>
      </c>
      <c r="AA37" s="167">
        <f>VLOOKUP($S37,'3º ESO'!$A$13:$J$16,10)</f>
        <v>0</v>
      </c>
      <c r="AB37" s="68">
        <f>PERFIL_3_ESO!BX29*'3º ESO'!T37</f>
        <v>0</v>
      </c>
      <c r="AC37" s="68">
        <f>PERFIL_3_ESO!BY29*'3º ESO'!U37</f>
        <v>0</v>
      </c>
      <c r="AD37" s="68">
        <f>PERFIL_3_ESO!BZ29*'3º ESO'!V37</f>
        <v>0</v>
      </c>
      <c r="AE37" s="68">
        <f>PERFIL_3_ESO!CA29*'3º ESO'!W37</f>
        <v>0</v>
      </c>
      <c r="AF37" s="68">
        <f>PERFIL_3_ESO!CB29*'3º ESO'!X37</f>
        <v>0</v>
      </c>
      <c r="AG37" s="68">
        <f>PERFIL_3_ESO!CC29*'3º ESO'!Y37</f>
        <v>0</v>
      </c>
      <c r="AH37" s="68">
        <f>PERFIL_3_ESO!CD29*'3º ESO'!Z37</f>
        <v>0</v>
      </c>
      <c r="AI37" s="68">
        <f>PERFIL_3_ESO!CE29*'3º ESO'!AA37</f>
        <v>0</v>
      </c>
      <c r="AJ37" s="154">
        <f t="shared" si="10"/>
        <v>0</v>
      </c>
      <c r="AK37" s="68">
        <f t="shared" si="11"/>
        <v>0</v>
      </c>
      <c r="AL37" s="68">
        <f t="shared" si="12"/>
        <v>0</v>
      </c>
      <c r="AM37" s="68">
        <f t="shared" si="13"/>
        <v>0</v>
      </c>
      <c r="AN37" s="68">
        <f t="shared" si="14"/>
        <v>0</v>
      </c>
      <c r="AO37" s="68">
        <f t="shared" si="15"/>
        <v>0</v>
      </c>
      <c r="AP37" s="68">
        <f t="shared" si="16"/>
        <v>0</v>
      </c>
      <c r="AQ37" s="155">
        <f t="shared" si="17"/>
        <v>0</v>
      </c>
    </row>
    <row r="38" spans="1:43">
      <c r="A38" s="66">
        <v>17</v>
      </c>
      <c r="B38" s="145" t="s">
        <v>117</v>
      </c>
      <c r="C38" s="148">
        <f t="shared" si="2"/>
        <v>65</v>
      </c>
      <c r="D38" s="147">
        <f t="shared" si="3"/>
        <v>24</v>
      </c>
      <c r="E38" s="147">
        <f t="shared" si="4"/>
        <v>77</v>
      </c>
      <c r="F38" s="147">
        <f t="shared" si="5"/>
        <v>75</v>
      </c>
      <c r="G38" s="147">
        <f t="shared" si="6"/>
        <v>66</v>
      </c>
      <c r="H38" s="147">
        <f t="shared" si="7"/>
        <v>63</v>
      </c>
      <c r="I38" s="147">
        <f t="shared" si="8"/>
        <v>35</v>
      </c>
      <c r="J38" s="147">
        <f t="shared" si="9"/>
        <v>49</v>
      </c>
      <c r="K38" s="154">
        <f>PERFIL_3_ESO!C30*'3º ESO'!C$3+PERFIL_3_ESO!K30*'3º ESO'!C$4+PERFIL_3_ESO!S30*'3º ESO'!C$5+PERFIL_3_ESO!AA30*'3º ESO'!C$6+PERFIL_3_ESO!AI30*'3º ESO'!C$7+PERFIL_3_ESO!AQ30*'3º ESO'!C$8+PERFIL_3_ESO!AY30*'3º ESO'!C$9+PERFIL_3_ESO!BG30*'3º ESO'!C$10+PERFIL_3_ESO!BO30*'3º ESO'!C$11</f>
        <v>0</v>
      </c>
      <c r="L38" s="68">
        <f>PERFIL_3_ESO!D30*'3º ESO'!D$3+PERFIL_3_ESO!L30*'3º ESO'!D$4+PERFIL_3_ESO!T30*'3º ESO'!D$5+PERFIL_3_ESO!AB30*'3º ESO'!D$6+PERFIL_3_ESO!AJ30*'3º ESO'!D$7+PERFIL_3_ESO!AR30*'3º ESO'!D$8+PERFIL_3_ESO!AZ30*'3º ESO'!D$9+PERFIL_3_ESO!BH30*'3º ESO'!D$10+PERFIL_3_ESO!BP30*'3º ESO'!D$11</f>
        <v>0</v>
      </c>
      <c r="M38" s="68">
        <f>PERFIL_3_ESO!E30*'3º ESO'!E$3+PERFIL_3_ESO!M30*'3º ESO'!E$4+PERFIL_3_ESO!U30*'3º ESO'!E$5+PERFIL_3_ESO!AC30*'3º ESO'!E$6+PERFIL_3_ESO!AK30*'3º ESO'!E$7+PERFIL_3_ESO!AS30*'3º ESO'!E$8+PERFIL_3_ESO!BA30*'3º ESO'!E$9+PERFIL_3_ESO!BI30*'3º ESO'!E$10+PERFIL_3_ESO!BQ30*'3º ESO'!E$11</f>
        <v>0</v>
      </c>
      <c r="N38" s="68">
        <f>PERFIL_3_ESO!F30*'3º ESO'!F$3+PERFIL_3_ESO!N30*'3º ESO'!F$4+PERFIL_3_ESO!V30*'3º ESO'!F$5+PERFIL_3_ESO!AD30*'3º ESO'!F$6+PERFIL_3_ESO!AL30*'3º ESO'!F$7+PERFIL_3_ESO!AT30*'3º ESO'!F$8+PERFIL_3_ESO!BB30*'3º ESO'!F$9+PERFIL_3_ESO!BJ30*'3º ESO'!F$10+PERFIL_3_ESO!BR30*'3º ESO'!F$11</f>
        <v>0</v>
      </c>
      <c r="O38" s="68">
        <f>PERFIL_3_ESO!G30*'3º ESO'!G$3+PERFIL_3_ESO!O30*'3º ESO'!G$4+PERFIL_3_ESO!W30*'3º ESO'!G$5+PERFIL_3_ESO!AE30*'3º ESO'!G$6+PERFIL_3_ESO!AM30*'3º ESO'!G$7+PERFIL_3_ESO!AU30*'3º ESO'!G$8+PERFIL_3_ESO!BC30*'3º ESO'!G$9+PERFIL_3_ESO!BK30*'3º ESO'!G$10+PERFIL_3_ESO!BS30*'3º ESO'!G$11</f>
        <v>0</v>
      </c>
      <c r="P38" s="68">
        <f>PERFIL_3_ESO!H30*'3º ESO'!H$3+PERFIL_3_ESO!P30*'3º ESO'!H$4+PERFIL_3_ESO!X30*'3º ESO'!H$5+PERFIL_3_ESO!AF30*'3º ESO'!H$6+PERFIL_3_ESO!AN30*'3º ESO'!H$7+PERFIL_3_ESO!AV30*'3º ESO'!H$8+PERFIL_3_ESO!BD30*'3º ESO'!H$9+PERFIL_3_ESO!BL30*'3º ESO'!H$10+PERFIL_3_ESO!BT30*'3º ESO'!H$11</f>
        <v>0</v>
      </c>
      <c r="Q38" s="68">
        <f>PERFIL_3_ESO!I30*'3º ESO'!I$3+PERFIL_3_ESO!Q30*'3º ESO'!I$4+PERFIL_3_ESO!Y30*'3º ESO'!I$5+PERFIL_3_ESO!AG30*'3º ESO'!I$6+PERFIL_3_ESO!AO30*'3º ESO'!I$7+PERFIL_3_ESO!AW30*'3º ESO'!I$8+PERFIL_3_ESO!BE30*'3º ESO'!I$9+PERFIL_3_ESO!BM30*'3º ESO'!I$10+PERFIL_3_ESO!BU30*'3º ESO'!I$11</f>
        <v>0</v>
      </c>
      <c r="R38" s="68">
        <f>PERFIL_3_ESO!J30*'3º ESO'!J$3+PERFIL_3_ESO!R30*'3º ESO'!J$4+PERFIL_3_ESO!Z30*'3º ESO'!J$5+PERFIL_3_ESO!AH30*'3º ESO'!J$6+PERFIL_3_ESO!AP30*'3º ESO'!J$7+PERFIL_3_ESO!AX30*'3º ESO'!J$8+PERFIL_3_ESO!BF30*'3º ESO'!J$9+PERFIL_3_ESO!BN30*'3º ESO'!J$10+PERFIL_3_ESO!BV30*'3º ESO'!J$11</f>
        <v>0</v>
      </c>
      <c r="S38" s="199">
        <f>IF(PERFIL_3_ESO!BW30='3º ESO'!$B$13,1,IF(PERFIL_3_ESO!BW30='3º ESO'!$B$14,2,IF(PERFIL_3_ESO!BW30='3º ESO'!$B$15,3,4)))</f>
        <v>1</v>
      </c>
      <c r="T38" s="161">
        <f>VLOOKUP($S38,'3º ESO'!$A$13:$J$16,3)</f>
        <v>0</v>
      </c>
      <c r="U38" s="32">
        <f>VLOOKUP($S38,'3º ESO'!$A$13:$J$16,4)</f>
        <v>0</v>
      </c>
      <c r="V38" s="32">
        <f>VLOOKUP($S38,'3º ESO'!$A$13:$J$16,5)</f>
        <v>0</v>
      </c>
      <c r="W38" s="32">
        <f>VLOOKUP($S38,'3º ESO'!$A$13:$J$16,6)</f>
        <v>0</v>
      </c>
      <c r="X38" s="32">
        <f>VLOOKUP($S38,'3º ESO'!$A$13:$J$16,7)</f>
        <v>0</v>
      </c>
      <c r="Y38" s="32">
        <f>VLOOKUP($S38,'3º ESO'!$A$13:$J$16,8)</f>
        <v>0</v>
      </c>
      <c r="Z38" s="32">
        <f>VLOOKUP($S38,'3º ESO'!$A$13:$J$16,9)</f>
        <v>0</v>
      </c>
      <c r="AA38" s="167">
        <f>VLOOKUP($S38,'3º ESO'!$A$13:$J$16,10)</f>
        <v>0</v>
      </c>
      <c r="AB38" s="68">
        <f>PERFIL_3_ESO!BX30*'3º ESO'!T38</f>
        <v>0</v>
      </c>
      <c r="AC38" s="68">
        <f>PERFIL_3_ESO!BY30*'3º ESO'!U38</f>
        <v>0</v>
      </c>
      <c r="AD38" s="68">
        <f>PERFIL_3_ESO!BZ30*'3º ESO'!V38</f>
        <v>0</v>
      </c>
      <c r="AE38" s="68">
        <f>PERFIL_3_ESO!CA30*'3º ESO'!W38</f>
        <v>0</v>
      </c>
      <c r="AF38" s="68">
        <f>PERFIL_3_ESO!CB30*'3º ESO'!X38</f>
        <v>0</v>
      </c>
      <c r="AG38" s="68">
        <f>PERFIL_3_ESO!CC30*'3º ESO'!Y38</f>
        <v>0</v>
      </c>
      <c r="AH38" s="68">
        <f>PERFIL_3_ESO!CD30*'3º ESO'!Z38</f>
        <v>0</v>
      </c>
      <c r="AI38" s="68">
        <f>PERFIL_3_ESO!CE30*'3º ESO'!AA38</f>
        <v>0</v>
      </c>
      <c r="AJ38" s="154">
        <f t="shared" si="10"/>
        <v>0</v>
      </c>
      <c r="AK38" s="68">
        <f t="shared" si="11"/>
        <v>0</v>
      </c>
      <c r="AL38" s="68">
        <f t="shared" si="12"/>
        <v>0</v>
      </c>
      <c r="AM38" s="68">
        <f t="shared" si="13"/>
        <v>0</v>
      </c>
      <c r="AN38" s="68">
        <f t="shared" si="14"/>
        <v>0</v>
      </c>
      <c r="AO38" s="68">
        <f t="shared" si="15"/>
        <v>0</v>
      </c>
      <c r="AP38" s="68">
        <f t="shared" si="16"/>
        <v>0</v>
      </c>
      <c r="AQ38" s="155">
        <f t="shared" si="17"/>
        <v>0</v>
      </c>
    </row>
    <row r="39" spans="1:43">
      <c r="A39" s="29">
        <v>18</v>
      </c>
      <c r="B39" s="144" t="s">
        <v>118</v>
      </c>
      <c r="C39" s="148">
        <f t="shared" si="2"/>
        <v>65</v>
      </c>
      <c r="D39" s="147">
        <f t="shared" si="3"/>
        <v>24</v>
      </c>
      <c r="E39" s="147">
        <f t="shared" si="4"/>
        <v>77</v>
      </c>
      <c r="F39" s="147">
        <f t="shared" si="5"/>
        <v>75</v>
      </c>
      <c r="G39" s="147">
        <f t="shared" si="6"/>
        <v>66</v>
      </c>
      <c r="H39" s="147">
        <f t="shared" si="7"/>
        <v>63</v>
      </c>
      <c r="I39" s="147">
        <f t="shared" si="8"/>
        <v>35</v>
      </c>
      <c r="J39" s="147">
        <f t="shared" si="9"/>
        <v>49</v>
      </c>
      <c r="K39" s="154">
        <f>PERFIL_3_ESO!C31*'3º ESO'!C$3+PERFIL_3_ESO!K31*'3º ESO'!C$4+PERFIL_3_ESO!S31*'3º ESO'!C$5+PERFIL_3_ESO!AA31*'3º ESO'!C$6+PERFIL_3_ESO!AI31*'3º ESO'!C$7+PERFIL_3_ESO!AQ31*'3º ESO'!C$8+PERFIL_3_ESO!AY31*'3º ESO'!C$9+PERFIL_3_ESO!BG31*'3º ESO'!C$10+PERFIL_3_ESO!BO31*'3º ESO'!C$11</f>
        <v>0</v>
      </c>
      <c r="L39" s="68">
        <f>PERFIL_3_ESO!D31*'3º ESO'!D$3+PERFIL_3_ESO!L31*'3º ESO'!D$4+PERFIL_3_ESO!T31*'3º ESO'!D$5+PERFIL_3_ESO!AB31*'3º ESO'!D$6+PERFIL_3_ESO!AJ31*'3º ESO'!D$7+PERFIL_3_ESO!AR31*'3º ESO'!D$8+PERFIL_3_ESO!AZ31*'3º ESO'!D$9+PERFIL_3_ESO!BH31*'3º ESO'!D$10+PERFIL_3_ESO!BP31*'3º ESO'!D$11</f>
        <v>0</v>
      </c>
      <c r="M39" s="68">
        <f>PERFIL_3_ESO!E31*'3º ESO'!E$3+PERFIL_3_ESO!M31*'3º ESO'!E$4+PERFIL_3_ESO!U31*'3º ESO'!E$5+PERFIL_3_ESO!AC31*'3º ESO'!E$6+PERFIL_3_ESO!AK31*'3º ESO'!E$7+PERFIL_3_ESO!AS31*'3º ESO'!E$8+PERFIL_3_ESO!BA31*'3º ESO'!E$9+PERFIL_3_ESO!BI31*'3º ESO'!E$10+PERFIL_3_ESO!BQ31*'3º ESO'!E$11</f>
        <v>0</v>
      </c>
      <c r="N39" s="68">
        <f>PERFIL_3_ESO!F31*'3º ESO'!F$3+PERFIL_3_ESO!N31*'3º ESO'!F$4+PERFIL_3_ESO!V31*'3º ESO'!F$5+PERFIL_3_ESO!AD31*'3º ESO'!F$6+PERFIL_3_ESO!AL31*'3º ESO'!F$7+PERFIL_3_ESO!AT31*'3º ESO'!F$8+PERFIL_3_ESO!BB31*'3º ESO'!F$9+PERFIL_3_ESO!BJ31*'3º ESO'!F$10+PERFIL_3_ESO!BR31*'3º ESO'!F$11</f>
        <v>0</v>
      </c>
      <c r="O39" s="68">
        <f>PERFIL_3_ESO!G31*'3º ESO'!G$3+PERFIL_3_ESO!O31*'3º ESO'!G$4+PERFIL_3_ESO!W31*'3º ESO'!G$5+PERFIL_3_ESO!AE31*'3º ESO'!G$6+PERFIL_3_ESO!AM31*'3º ESO'!G$7+PERFIL_3_ESO!AU31*'3º ESO'!G$8+PERFIL_3_ESO!BC31*'3º ESO'!G$9+PERFIL_3_ESO!BK31*'3º ESO'!G$10+PERFIL_3_ESO!BS31*'3º ESO'!G$11</f>
        <v>0</v>
      </c>
      <c r="P39" s="68">
        <f>PERFIL_3_ESO!H31*'3º ESO'!H$3+PERFIL_3_ESO!P31*'3º ESO'!H$4+PERFIL_3_ESO!X31*'3º ESO'!H$5+PERFIL_3_ESO!AF31*'3º ESO'!H$6+PERFIL_3_ESO!AN31*'3º ESO'!H$7+PERFIL_3_ESO!AV31*'3º ESO'!H$8+PERFIL_3_ESO!BD31*'3º ESO'!H$9+PERFIL_3_ESO!BL31*'3º ESO'!H$10+PERFIL_3_ESO!BT31*'3º ESO'!H$11</f>
        <v>0</v>
      </c>
      <c r="Q39" s="68">
        <f>PERFIL_3_ESO!I31*'3º ESO'!I$3+PERFIL_3_ESO!Q31*'3º ESO'!I$4+PERFIL_3_ESO!Y31*'3º ESO'!I$5+PERFIL_3_ESO!AG31*'3º ESO'!I$6+PERFIL_3_ESO!AO31*'3º ESO'!I$7+PERFIL_3_ESO!AW31*'3º ESO'!I$8+PERFIL_3_ESO!BE31*'3º ESO'!I$9+PERFIL_3_ESO!BM31*'3º ESO'!I$10+PERFIL_3_ESO!BU31*'3º ESO'!I$11</f>
        <v>0</v>
      </c>
      <c r="R39" s="68">
        <f>PERFIL_3_ESO!J31*'3º ESO'!J$3+PERFIL_3_ESO!R31*'3º ESO'!J$4+PERFIL_3_ESO!Z31*'3º ESO'!J$5+PERFIL_3_ESO!AH31*'3º ESO'!J$6+PERFIL_3_ESO!AP31*'3º ESO'!J$7+PERFIL_3_ESO!AX31*'3º ESO'!J$8+PERFIL_3_ESO!BF31*'3º ESO'!J$9+PERFIL_3_ESO!BN31*'3º ESO'!J$10+PERFIL_3_ESO!BV31*'3º ESO'!J$11</f>
        <v>0</v>
      </c>
      <c r="S39" s="199">
        <f>IF(PERFIL_3_ESO!BW31='3º ESO'!$B$13,1,IF(PERFIL_3_ESO!BW31='3º ESO'!$B$14,2,IF(PERFIL_3_ESO!BW31='3º ESO'!$B$15,3,4)))</f>
        <v>1</v>
      </c>
      <c r="T39" s="161">
        <f>VLOOKUP($S39,'3º ESO'!$A$13:$J$16,3)</f>
        <v>0</v>
      </c>
      <c r="U39" s="32">
        <f>VLOOKUP($S39,'3º ESO'!$A$13:$J$16,4)</f>
        <v>0</v>
      </c>
      <c r="V39" s="32">
        <f>VLOOKUP($S39,'3º ESO'!$A$13:$J$16,5)</f>
        <v>0</v>
      </c>
      <c r="W39" s="32">
        <f>VLOOKUP($S39,'3º ESO'!$A$13:$J$16,6)</f>
        <v>0</v>
      </c>
      <c r="X39" s="32">
        <f>VLOOKUP($S39,'3º ESO'!$A$13:$J$16,7)</f>
        <v>0</v>
      </c>
      <c r="Y39" s="32">
        <f>VLOOKUP($S39,'3º ESO'!$A$13:$J$16,8)</f>
        <v>0</v>
      </c>
      <c r="Z39" s="32">
        <f>VLOOKUP($S39,'3º ESO'!$A$13:$J$16,9)</f>
        <v>0</v>
      </c>
      <c r="AA39" s="167">
        <f>VLOOKUP($S39,'3º ESO'!$A$13:$J$16,10)</f>
        <v>0</v>
      </c>
      <c r="AB39" s="68">
        <f>PERFIL_3_ESO!BX31*'3º ESO'!T39</f>
        <v>0</v>
      </c>
      <c r="AC39" s="68">
        <f>PERFIL_3_ESO!BY31*'3º ESO'!U39</f>
        <v>0</v>
      </c>
      <c r="AD39" s="68">
        <f>PERFIL_3_ESO!BZ31*'3º ESO'!V39</f>
        <v>0</v>
      </c>
      <c r="AE39" s="68">
        <f>PERFIL_3_ESO!CA31*'3º ESO'!W39</f>
        <v>0</v>
      </c>
      <c r="AF39" s="68">
        <f>PERFIL_3_ESO!CB31*'3º ESO'!X39</f>
        <v>0</v>
      </c>
      <c r="AG39" s="68">
        <f>PERFIL_3_ESO!CC31*'3º ESO'!Y39</f>
        <v>0</v>
      </c>
      <c r="AH39" s="68">
        <f>PERFIL_3_ESO!CD31*'3º ESO'!Z39</f>
        <v>0</v>
      </c>
      <c r="AI39" s="68">
        <f>PERFIL_3_ESO!CE31*'3º ESO'!AA39</f>
        <v>0</v>
      </c>
      <c r="AJ39" s="154">
        <f t="shared" si="10"/>
        <v>0</v>
      </c>
      <c r="AK39" s="68">
        <f t="shared" si="11"/>
        <v>0</v>
      </c>
      <c r="AL39" s="68">
        <f t="shared" si="12"/>
        <v>0</v>
      </c>
      <c r="AM39" s="68">
        <f t="shared" si="13"/>
        <v>0</v>
      </c>
      <c r="AN39" s="68">
        <f t="shared" si="14"/>
        <v>0</v>
      </c>
      <c r="AO39" s="68">
        <f t="shared" si="15"/>
        <v>0</v>
      </c>
      <c r="AP39" s="68">
        <f t="shared" si="16"/>
        <v>0</v>
      </c>
      <c r="AQ39" s="155">
        <f t="shared" si="17"/>
        <v>0</v>
      </c>
    </row>
    <row r="40" spans="1:43">
      <c r="A40" s="29">
        <v>19</v>
      </c>
      <c r="B40" s="145" t="s">
        <v>119</v>
      </c>
      <c r="C40" s="148">
        <f t="shared" si="2"/>
        <v>65</v>
      </c>
      <c r="D40" s="147">
        <f t="shared" si="3"/>
        <v>24</v>
      </c>
      <c r="E40" s="147">
        <f t="shared" si="4"/>
        <v>77</v>
      </c>
      <c r="F40" s="147">
        <f t="shared" si="5"/>
        <v>75</v>
      </c>
      <c r="G40" s="147">
        <f t="shared" si="6"/>
        <v>66</v>
      </c>
      <c r="H40" s="147">
        <f t="shared" si="7"/>
        <v>63</v>
      </c>
      <c r="I40" s="147">
        <f t="shared" si="8"/>
        <v>35</v>
      </c>
      <c r="J40" s="147">
        <f t="shared" si="9"/>
        <v>49</v>
      </c>
      <c r="K40" s="154">
        <f>PERFIL_3_ESO!C32*'3º ESO'!C$3+PERFIL_3_ESO!K32*'3º ESO'!C$4+PERFIL_3_ESO!S32*'3º ESO'!C$5+PERFIL_3_ESO!AA32*'3º ESO'!C$6+PERFIL_3_ESO!AI32*'3º ESO'!C$7+PERFIL_3_ESO!AQ32*'3º ESO'!C$8+PERFIL_3_ESO!AY32*'3º ESO'!C$9+PERFIL_3_ESO!BG32*'3º ESO'!C$10+PERFIL_3_ESO!BO32*'3º ESO'!C$11</f>
        <v>0</v>
      </c>
      <c r="L40" s="68">
        <f>PERFIL_3_ESO!D32*'3º ESO'!D$3+PERFIL_3_ESO!L32*'3º ESO'!D$4+PERFIL_3_ESO!T32*'3º ESO'!D$5+PERFIL_3_ESO!AB32*'3º ESO'!D$6+PERFIL_3_ESO!AJ32*'3º ESO'!D$7+PERFIL_3_ESO!AR32*'3º ESO'!D$8+PERFIL_3_ESO!AZ32*'3º ESO'!D$9+PERFIL_3_ESO!BH32*'3º ESO'!D$10+PERFIL_3_ESO!BP32*'3º ESO'!D$11</f>
        <v>0</v>
      </c>
      <c r="M40" s="68">
        <f>PERFIL_3_ESO!E32*'3º ESO'!E$3+PERFIL_3_ESO!M32*'3º ESO'!E$4+PERFIL_3_ESO!U32*'3º ESO'!E$5+PERFIL_3_ESO!AC32*'3º ESO'!E$6+PERFIL_3_ESO!AK32*'3º ESO'!E$7+PERFIL_3_ESO!AS32*'3º ESO'!E$8+PERFIL_3_ESO!BA32*'3º ESO'!E$9+PERFIL_3_ESO!BI32*'3º ESO'!E$10+PERFIL_3_ESO!BQ32*'3º ESO'!E$11</f>
        <v>0</v>
      </c>
      <c r="N40" s="68">
        <f>PERFIL_3_ESO!F32*'3º ESO'!F$3+PERFIL_3_ESO!N32*'3º ESO'!F$4+PERFIL_3_ESO!V32*'3º ESO'!F$5+PERFIL_3_ESO!AD32*'3º ESO'!F$6+PERFIL_3_ESO!AL32*'3º ESO'!F$7+PERFIL_3_ESO!AT32*'3º ESO'!F$8+PERFIL_3_ESO!BB32*'3º ESO'!F$9+PERFIL_3_ESO!BJ32*'3º ESO'!F$10+PERFIL_3_ESO!BR32*'3º ESO'!F$11</f>
        <v>0</v>
      </c>
      <c r="O40" s="68">
        <f>PERFIL_3_ESO!G32*'3º ESO'!G$3+PERFIL_3_ESO!O32*'3º ESO'!G$4+PERFIL_3_ESO!W32*'3º ESO'!G$5+PERFIL_3_ESO!AE32*'3º ESO'!G$6+PERFIL_3_ESO!AM32*'3º ESO'!G$7+PERFIL_3_ESO!AU32*'3º ESO'!G$8+PERFIL_3_ESO!BC32*'3º ESO'!G$9+PERFIL_3_ESO!BK32*'3º ESO'!G$10+PERFIL_3_ESO!BS32*'3º ESO'!G$11</f>
        <v>0</v>
      </c>
      <c r="P40" s="68">
        <f>PERFIL_3_ESO!H32*'3º ESO'!H$3+PERFIL_3_ESO!P32*'3º ESO'!H$4+PERFIL_3_ESO!X32*'3º ESO'!H$5+PERFIL_3_ESO!AF32*'3º ESO'!H$6+PERFIL_3_ESO!AN32*'3º ESO'!H$7+PERFIL_3_ESO!AV32*'3º ESO'!H$8+PERFIL_3_ESO!BD32*'3º ESO'!H$9+PERFIL_3_ESO!BL32*'3º ESO'!H$10+PERFIL_3_ESO!BT32*'3º ESO'!H$11</f>
        <v>0</v>
      </c>
      <c r="Q40" s="68">
        <f>PERFIL_3_ESO!I32*'3º ESO'!I$3+PERFIL_3_ESO!Q32*'3º ESO'!I$4+PERFIL_3_ESO!Y32*'3º ESO'!I$5+PERFIL_3_ESO!AG32*'3º ESO'!I$6+PERFIL_3_ESO!AO32*'3º ESO'!I$7+PERFIL_3_ESO!AW32*'3º ESO'!I$8+PERFIL_3_ESO!BE32*'3º ESO'!I$9+PERFIL_3_ESO!BM32*'3º ESO'!I$10+PERFIL_3_ESO!BU32*'3º ESO'!I$11</f>
        <v>0</v>
      </c>
      <c r="R40" s="68">
        <f>PERFIL_3_ESO!J32*'3º ESO'!J$3+PERFIL_3_ESO!R32*'3º ESO'!J$4+PERFIL_3_ESO!Z32*'3º ESO'!J$5+PERFIL_3_ESO!AH32*'3º ESO'!J$6+PERFIL_3_ESO!AP32*'3º ESO'!J$7+PERFIL_3_ESO!AX32*'3º ESO'!J$8+PERFIL_3_ESO!BF32*'3º ESO'!J$9+PERFIL_3_ESO!BN32*'3º ESO'!J$10+PERFIL_3_ESO!BV32*'3º ESO'!J$11</f>
        <v>0</v>
      </c>
      <c r="S40" s="199">
        <f>IF(PERFIL_3_ESO!BW32='3º ESO'!$B$13,1,IF(PERFIL_3_ESO!BW32='3º ESO'!$B$14,2,IF(PERFIL_3_ESO!BW32='3º ESO'!$B$15,3,4)))</f>
        <v>1</v>
      </c>
      <c r="T40" s="161">
        <f>VLOOKUP($S40,'3º ESO'!$A$13:$J$16,3)</f>
        <v>0</v>
      </c>
      <c r="U40" s="32">
        <f>VLOOKUP($S40,'3º ESO'!$A$13:$J$16,4)</f>
        <v>0</v>
      </c>
      <c r="V40" s="32">
        <f>VLOOKUP($S40,'3º ESO'!$A$13:$J$16,5)</f>
        <v>0</v>
      </c>
      <c r="W40" s="32">
        <f>VLOOKUP($S40,'3º ESO'!$A$13:$J$16,6)</f>
        <v>0</v>
      </c>
      <c r="X40" s="32">
        <f>VLOOKUP($S40,'3º ESO'!$A$13:$J$16,7)</f>
        <v>0</v>
      </c>
      <c r="Y40" s="32">
        <f>VLOOKUP($S40,'3º ESO'!$A$13:$J$16,8)</f>
        <v>0</v>
      </c>
      <c r="Z40" s="32">
        <f>VLOOKUP($S40,'3º ESO'!$A$13:$J$16,9)</f>
        <v>0</v>
      </c>
      <c r="AA40" s="167">
        <f>VLOOKUP($S40,'3º ESO'!$A$13:$J$16,10)</f>
        <v>0</v>
      </c>
      <c r="AB40" s="68">
        <f>PERFIL_3_ESO!BX32*'3º ESO'!T40</f>
        <v>0</v>
      </c>
      <c r="AC40" s="68">
        <f>PERFIL_3_ESO!BY32*'3º ESO'!U40</f>
        <v>0</v>
      </c>
      <c r="AD40" s="68">
        <f>PERFIL_3_ESO!BZ32*'3º ESO'!V40</f>
        <v>0</v>
      </c>
      <c r="AE40" s="68">
        <f>PERFIL_3_ESO!CA32*'3º ESO'!W40</f>
        <v>0</v>
      </c>
      <c r="AF40" s="68">
        <f>PERFIL_3_ESO!CB32*'3º ESO'!X40</f>
        <v>0</v>
      </c>
      <c r="AG40" s="68">
        <f>PERFIL_3_ESO!CC32*'3º ESO'!Y40</f>
        <v>0</v>
      </c>
      <c r="AH40" s="68">
        <f>PERFIL_3_ESO!CD32*'3º ESO'!Z40</f>
        <v>0</v>
      </c>
      <c r="AI40" s="68">
        <f>PERFIL_3_ESO!CE32*'3º ESO'!AA40</f>
        <v>0</v>
      </c>
      <c r="AJ40" s="154">
        <f t="shared" si="10"/>
        <v>0</v>
      </c>
      <c r="AK40" s="68">
        <f t="shared" si="11"/>
        <v>0</v>
      </c>
      <c r="AL40" s="68">
        <f t="shared" si="12"/>
        <v>0</v>
      </c>
      <c r="AM40" s="68">
        <f t="shared" si="13"/>
        <v>0</v>
      </c>
      <c r="AN40" s="68">
        <f t="shared" si="14"/>
        <v>0</v>
      </c>
      <c r="AO40" s="68">
        <f t="shared" si="15"/>
        <v>0</v>
      </c>
      <c r="AP40" s="68">
        <f t="shared" si="16"/>
        <v>0</v>
      </c>
      <c r="AQ40" s="155">
        <f t="shared" si="17"/>
        <v>0</v>
      </c>
    </row>
    <row r="41" spans="1:43">
      <c r="A41" s="66">
        <v>20</v>
      </c>
      <c r="B41" s="144" t="s">
        <v>120</v>
      </c>
      <c r="C41" s="148">
        <f t="shared" si="2"/>
        <v>65</v>
      </c>
      <c r="D41" s="147">
        <f t="shared" si="3"/>
        <v>24</v>
      </c>
      <c r="E41" s="147">
        <f t="shared" si="4"/>
        <v>77</v>
      </c>
      <c r="F41" s="147">
        <f t="shared" si="5"/>
        <v>75</v>
      </c>
      <c r="G41" s="147">
        <f t="shared" si="6"/>
        <v>66</v>
      </c>
      <c r="H41" s="147">
        <f t="shared" si="7"/>
        <v>63</v>
      </c>
      <c r="I41" s="147">
        <f t="shared" si="8"/>
        <v>35</v>
      </c>
      <c r="J41" s="147">
        <f t="shared" si="9"/>
        <v>49</v>
      </c>
      <c r="K41" s="154">
        <f>PERFIL_3_ESO!C33*'3º ESO'!C$3+PERFIL_3_ESO!K33*'3º ESO'!C$4+PERFIL_3_ESO!S33*'3º ESO'!C$5+PERFIL_3_ESO!AA33*'3º ESO'!C$6+PERFIL_3_ESO!AI33*'3º ESO'!C$7+PERFIL_3_ESO!AQ33*'3º ESO'!C$8+PERFIL_3_ESO!AY33*'3º ESO'!C$9+PERFIL_3_ESO!BG33*'3º ESO'!C$10+PERFIL_3_ESO!BO33*'3º ESO'!C$11</f>
        <v>0</v>
      </c>
      <c r="L41" s="68">
        <f>PERFIL_3_ESO!D33*'3º ESO'!D$3+PERFIL_3_ESO!L33*'3º ESO'!D$4+PERFIL_3_ESO!T33*'3º ESO'!D$5+PERFIL_3_ESO!AB33*'3º ESO'!D$6+PERFIL_3_ESO!AJ33*'3º ESO'!D$7+PERFIL_3_ESO!AR33*'3º ESO'!D$8+PERFIL_3_ESO!AZ33*'3º ESO'!D$9+PERFIL_3_ESO!BH33*'3º ESO'!D$10+PERFIL_3_ESO!BP33*'3º ESO'!D$11</f>
        <v>0</v>
      </c>
      <c r="M41" s="68">
        <f>PERFIL_3_ESO!E33*'3º ESO'!E$3+PERFIL_3_ESO!M33*'3º ESO'!E$4+PERFIL_3_ESO!U33*'3º ESO'!E$5+PERFIL_3_ESO!AC33*'3º ESO'!E$6+PERFIL_3_ESO!AK33*'3º ESO'!E$7+PERFIL_3_ESO!AS33*'3º ESO'!E$8+PERFIL_3_ESO!BA33*'3º ESO'!E$9+PERFIL_3_ESO!BI33*'3º ESO'!E$10+PERFIL_3_ESO!BQ33*'3º ESO'!E$11</f>
        <v>0</v>
      </c>
      <c r="N41" s="68">
        <f>PERFIL_3_ESO!F33*'3º ESO'!F$3+PERFIL_3_ESO!N33*'3º ESO'!F$4+PERFIL_3_ESO!V33*'3º ESO'!F$5+PERFIL_3_ESO!AD33*'3º ESO'!F$6+PERFIL_3_ESO!AL33*'3º ESO'!F$7+PERFIL_3_ESO!AT33*'3º ESO'!F$8+PERFIL_3_ESO!BB33*'3º ESO'!F$9+PERFIL_3_ESO!BJ33*'3º ESO'!F$10+PERFIL_3_ESO!BR33*'3º ESO'!F$11</f>
        <v>0</v>
      </c>
      <c r="O41" s="68">
        <f>PERFIL_3_ESO!G33*'3º ESO'!G$3+PERFIL_3_ESO!O33*'3º ESO'!G$4+PERFIL_3_ESO!W33*'3º ESO'!G$5+PERFIL_3_ESO!AE33*'3º ESO'!G$6+PERFIL_3_ESO!AM33*'3º ESO'!G$7+PERFIL_3_ESO!AU33*'3º ESO'!G$8+PERFIL_3_ESO!BC33*'3º ESO'!G$9+PERFIL_3_ESO!BK33*'3º ESO'!G$10+PERFIL_3_ESO!BS33*'3º ESO'!G$11</f>
        <v>0</v>
      </c>
      <c r="P41" s="68">
        <f>PERFIL_3_ESO!H33*'3º ESO'!H$3+PERFIL_3_ESO!P33*'3º ESO'!H$4+PERFIL_3_ESO!X33*'3º ESO'!H$5+PERFIL_3_ESO!AF33*'3º ESO'!H$6+PERFIL_3_ESO!AN33*'3º ESO'!H$7+PERFIL_3_ESO!AV33*'3º ESO'!H$8+PERFIL_3_ESO!BD33*'3º ESO'!H$9+PERFIL_3_ESO!BL33*'3º ESO'!H$10+PERFIL_3_ESO!BT33*'3º ESO'!H$11</f>
        <v>0</v>
      </c>
      <c r="Q41" s="68">
        <f>PERFIL_3_ESO!I33*'3º ESO'!I$3+PERFIL_3_ESO!Q33*'3º ESO'!I$4+PERFIL_3_ESO!Y33*'3º ESO'!I$5+PERFIL_3_ESO!AG33*'3º ESO'!I$6+PERFIL_3_ESO!AO33*'3º ESO'!I$7+PERFIL_3_ESO!AW33*'3º ESO'!I$8+PERFIL_3_ESO!BE33*'3º ESO'!I$9+PERFIL_3_ESO!BM33*'3º ESO'!I$10+PERFIL_3_ESO!BU33*'3º ESO'!I$11</f>
        <v>0</v>
      </c>
      <c r="R41" s="68">
        <f>PERFIL_3_ESO!J33*'3º ESO'!J$3+PERFIL_3_ESO!R33*'3º ESO'!J$4+PERFIL_3_ESO!Z33*'3º ESO'!J$5+PERFIL_3_ESO!AH33*'3º ESO'!J$6+PERFIL_3_ESO!AP33*'3º ESO'!J$7+PERFIL_3_ESO!AX33*'3º ESO'!J$8+PERFIL_3_ESO!BF33*'3º ESO'!J$9+PERFIL_3_ESO!BN33*'3º ESO'!J$10+PERFIL_3_ESO!BV33*'3º ESO'!J$11</f>
        <v>0</v>
      </c>
      <c r="S41" s="199">
        <f>IF(PERFIL_3_ESO!BW33='3º ESO'!$B$13,1,IF(PERFIL_3_ESO!BW33='3º ESO'!$B$14,2,IF(PERFIL_3_ESO!BW33='3º ESO'!$B$15,3,4)))</f>
        <v>1</v>
      </c>
      <c r="T41" s="161">
        <f>VLOOKUP($S41,'3º ESO'!$A$13:$J$16,3)</f>
        <v>0</v>
      </c>
      <c r="U41" s="32">
        <f>VLOOKUP($S41,'3º ESO'!$A$13:$J$16,4)</f>
        <v>0</v>
      </c>
      <c r="V41" s="32">
        <f>VLOOKUP($S41,'3º ESO'!$A$13:$J$16,5)</f>
        <v>0</v>
      </c>
      <c r="W41" s="32">
        <f>VLOOKUP($S41,'3º ESO'!$A$13:$J$16,6)</f>
        <v>0</v>
      </c>
      <c r="X41" s="32">
        <f>VLOOKUP($S41,'3º ESO'!$A$13:$J$16,7)</f>
        <v>0</v>
      </c>
      <c r="Y41" s="32">
        <f>VLOOKUP($S41,'3º ESO'!$A$13:$J$16,8)</f>
        <v>0</v>
      </c>
      <c r="Z41" s="32">
        <f>VLOOKUP($S41,'3º ESO'!$A$13:$J$16,9)</f>
        <v>0</v>
      </c>
      <c r="AA41" s="167">
        <f>VLOOKUP($S41,'3º ESO'!$A$13:$J$16,10)</f>
        <v>0</v>
      </c>
      <c r="AB41" s="68">
        <f>PERFIL_3_ESO!BX33*'3º ESO'!T41</f>
        <v>0</v>
      </c>
      <c r="AC41" s="68">
        <f>PERFIL_3_ESO!BY33*'3º ESO'!U41</f>
        <v>0</v>
      </c>
      <c r="AD41" s="68">
        <f>PERFIL_3_ESO!BZ33*'3º ESO'!V41</f>
        <v>0</v>
      </c>
      <c r="AE41" s="68">
        <f>PERFIL_3_ESO!CA33*'3º ESO'!W41</f>
        <v>0</v>
      </c>
      <c r="AF41" s="68">
        <f>PERFIL_3_ESO!CB33*'3º ESO'!X41</f>
        <v>0</v>
      </c>
      <c r="AG41" s="68">
        <f>PERFIL_3_ESO!CC33*'3º ESO'!Y41</f>
        <v>0</v>
      </c>
      <c r="AH41" s="68">
        <f>PERFIL_3_ESO!CD33*'3º ESO'!Z41</f>
        <v>0</v>
      </c>
      <c r="AI41" s="68">
        <f>PERFIL_3_ESO!CE33*'3º ESO'!AA41</f>
        <v>0</v>
      </c>
      <c r="AJ41" s="154">
        <f t="shared" si="10"/>
        <v>0</v>
      </c>
      <c r="AK41" s="68">
        <f t="shared" si="11"/>
        <v>0</v>
      </c>
      <c r="AL41" s="68">
        <f t="shared" si="12"/>
        <v>0</v>
      </c>
      <c r="AM41" s="68">
        <f t="shared" si="13"/>
        <v>0</v>
      </c>
      <c r="AN41" s="68">
        <f t="shared" si="14"/>
        <v>0</v>
      </c>
      <c r="AO41" s="68">
        <f t="shared" si="15"/>
        <v>0</v>
      </c>
      <c r="AP41" s="68">
        <f t="shared" si="16"/>
        <v>0</v>
      </c>
      <c r="AQ41" s="155">
        <f t="shared" si="17"/>
        <v>0</v>
      </c>
    </row>
    <row r="42" spans="1:43">
      <c r="A42" s="29">
        <v>21</v>
      </c>
      <c r="B42" s="145" t="s">
        <v>121</v>
      </c>
      <c r="C42" s="148">
        <f t="shared" si="2"/>
        <v>65</v>
      </c>
      <c r="D42" s="147">
        <f t="shared" si="3"/>
        <v>24</v>
      </c>
      <c r="E42" s="147">
        <f t="shared" si="4"/>
        <v>77</v>
      </c>
      <c r="F42" s="147">
        <f t="shared" si="5"/>
        <v>75</v>
      </c>
      <c r="G42" s="147">
        <f t="shared" si="6"/>
        <v>66</v>
      </c>
      <c r="H42" s="147">
        <f t="shared" si="7"/>
        <v>63</v>
      </c>
      <c r="I42" s="147">
        <f t="shared" si="8"/>
        <v>35</v>
      </c>
      <c r="J42" s="147">
        <f t="shared" si="9"/>
        <v>49</v>
      </c>
      <c r="K42" s="154">
        <f>PERFIL_3_ESO!C34*'3º ESO'!C$3+PERFIL_3_ESO!K34*'3º ESO'!C$4+PERFIL_3_ESO!S34*'3º ESO'!C$5+PERFIL_3_ESO!AA34*'3º ESO'!C$6+PERFIL_3_ESO!AI34*'3º ESO'!C$7+PERFIL_3_ESO!AQ34*'3º ESO'!C$8+PERFIL_3_ESO!AY34*'3º ESO'!C$9+PERFIL_3_ESO!BG34*'3º ESO'!C$10+PERFIL_3_ESO!BO34*'3º ESO'!C$11</f>
        <v>0</v>
      </c>
      <c r="L42" s="68">
        <f>PERFIL_3_ESO!D34*'3º ESO'!D$3+PERFIL_3_ESO!L34*'3º ESO'!D$4+PERFIL_3_ESO!T34*'3º ESO'!D$5+PERFIL_3_ESO!AB34*'3º ESO'!D$6+PERFIL_3_ESO!AJ34*'3º ESO'!D$7+PERFIL_3_ESO!AR34*'3º ESO'!D$8+PERFIL_3_ESO!AZ34*'3º ESO'!D$9+PERFIL_3_ESO!BH34*'3º ESO'!D$10+PERFIL_3_ESO!BP34*'3º ESO'!D$11</f>
        <v>0</v>
      </c>
      <c r="M42" s="68">
        <f>PERFIL_3_ESO!E34*'3º ESO'!E$3+PERFIL_3_ESO!M34*'3º ESO'!E$4+PERFIL_3_ESO!U34*'3º ESO'!E$5+PERFIL_3_ESO!AC34*'3º ESO'!E$6+PERFIL_3_ESO!AK34*'3º ESO'!E$7+PERFIL_3_ESO!AS34*'3º ESO'!E$8+PERFIL_3_ESO!BA34*'3º ESO'!E$9+PERFIL_3_ESO!BI34*'3º ESO'!E$10+PERFIL_3_ESO!BQ34*'3º ESO'!E$11</f>
        <v>0</v>
      </c>
      <c r="N42" s="68">
        <f>PERFIL_3_ESO!F34*'3º ESO'!F$3+PERFIL_3_ESO!N34*'3º ESO'!F$4+PERFIL_3_ESO!V34*'3º ESO'!F$5+PERFIL_3_ESO!AD34*'3º ESO'!F$6+PERFIL_3_ESO!AL34*'3º ESO'!F$7+PERFIL_3_ESO!AT34*'3º ESO'!F$8+PERFIL_3_ESO!BB34*'3º ESO'!F$9+PERFIL_3_ESO!BJ34*'3º ESO'!F$10+PERFIL_3_ESO!BR34*'3º ESO'!F$11</f>
        <v>0</v>
      </c>
      <c r="O42" s="68">
        <f>PERFIL_3_ESO!G34*'3º ESO'!G$3+PERFIL_3_ESO!O34*'3º ESO'!G$4+PERFIL_3_ESO!W34*'3º ESO'!G$5+PERFIL_3_ESO!AE34*'3º ESO'!G$6+PERFIL_3_ESO!AM34*'3º ESO'!G$7+PERFIL_3_ESO!AU34*'3º ESO'!G$8+PERFIL_3_ESO!BC34*'3º ESO'!G$9+PERFIL_3_ESO!BK34*'3º ESO'!G$10+PERFIL_3_ESO!BS34*'3º ESO'!G$11</f>
        <v>0</v>
      </c>
      <c r="P42" s="68">
        <f>PERFIL_3_ESO!H34*'3º ESO'!H$3+PERFIL_3_ESO!P34*'3º ESO'!H$4+PERFIL_3_ESO!X34*'3º ESO'!H$5+PERFIL_3_ESO!AF34*'3º ESO'!H$6+PERFIL_3_ESO!AN34*'3º ESO'!H$7+PERFIL_3_ESO!AV34*'3º ESO'!H$8+PERFIL_3_ESO!BD34*'3º ESO'!H$9+PERFIL_3_ESO!BL34*'3º ESO'!H$10+PERFIL_3_ESO!BT34*'3º ESO'!H$11</f>
        <v>0</v>
      </c>
      <c r="Q42" s="68">
        <f>PERFIL_3_ESO!I34*'3º ESO'!I$3+PERFIL_3_ESO!Q34*'3º ESO'!I$4+PERFIL_3_ESO!Y34*'3º ESO'!I$5+PERFIL_3_ESO!AG34*'3º ESO'!I$6+PERFIL_3_ESO!AO34*'3º ESO'!I$7+PERFIL_3_ESO!AW34*'3º ESO'!I$8+PERFIL_3_ESO!BE34*'3º ESO'!I$9+PERFIL_3_ESO!BM34*'3º ESO'!I$10+PERFIL_3_ESO!BU34*'3º ESO'!I$11</f>
        <v>0</v>
      </c>
      <c r="R42" s="68">
        <f>PERFIL_3_ESO!J34*'3º ESO'!J$3+PERFIL_3_ESO!R34*'3º ESO'!J$4+PERFIL_3_ESO!Z34*'3º ESO'!J$5+PERFIL_3_ESO!AH34*'3º ESO'!J$6+PERFIL_3_ESO!AP34*'3º ESO'!J$7+PERFIL_3_ESO!AX34*'3º ESO'!J$8+PERFIL_3_ESO!BF34*'3º ESO'!J$9+PERFIL_3_ESO!BN34*'3º ESO'!J$10+PERFIL_3_ESO!BV34*'3º ESO'!J$11</f>
        <v>0</v>
      </c>
      <c r="S42" s="199">
        <f>IF(PERFIL_3_ESO!BW34='3º ESO'!$B$13,1,IF(PERFIL_3_ESO!BW34='3º ESO'!$B$14,2,IF(PERFIL_3_ESO!BW34='3º ESO'!$B$15,3,4)))</f>
        <v>1</v>
      </c>
      <c r="T42" s="161">
        <f>VLOOKUP($S42,'3º ESO'!$A$13:$J$16,3)</f>
        <v>0</v>
      </c>
      <c r="U42" s="32">
        <f>VLOOKUP($S42,'3º ESO'!$A$13:$J$16,4)</f>
        <v>0</v>
      </c>
      <c r="V42" s="32">
        <f>VLOOKUP($S42,'3º ESO'!$A$13:$J$16,5)</f>
        <v>0</v>
      </c>
      <c r="W42" s="32">
        <f>VLOOKUP($S42,'3º ESO'!$A$13:$J$16,6)</f>
        <v>0</v>
      </c>
      <c r="X42" s="32">
        <f>VLOOKUP($S42,'3º ESO'!$A$13:$J$16,7)</f>
        <v>0</v>
      </c>
      <c r="Y42" s="32">
        <f>VLOOKUP($S42,'3º ESO'!$A$13:$J$16,8)</f>
        <v>0</v>
      </c>
      <c r="Z42" s="32">
        <f>VLOOKUP($S42,'3º ESO'!$A$13:$J$16,9)</f>
        <v>0</v>
      </c>
      <c r="AA42" s="167">
        <f>VLOOKUP($S42,'3º ESO'!$A$13:$J$16,10)</f>
        <v>0</v>
      </c>
      <c r="AB42" s="68">
        <f>PERFIL_3_ESO!BX34*'3º ESO'!T42</f>
        <v>0</v>
      </c>
      <c r="AC42" s="68">
        <f>PERFIL_3_ESO!BY34*'3º ESO'!U42</f>
        <v>0</v>
      </c>
      <c r="AD42" s="68">
        <f>PERFIL_3_ESO!BZ34*'3º ESO'!V42</f>
        <v>0</v>
      </c>
      <c r="AE42" s="68">
        <f>PERFIL_3_ESO!CA34*'3º ESO'!W42</f>
        <v>0</v>
      </c>
      <c r="AF42" s="68">
        <f>PERFIL_3_ESO!CB34*'3º ESO'!X42</f>
        <v>0</v>
      </c>
      <c r="AG42" s="68">
        <f>PERFIL_3_ESO!CC34*'3º ESO'!Y42</f>
        <v>0</v>
      </c>
      <c r="AH42" s="68">
        <f>PERFIL_3_ESO!CD34*'3º ESO'!Z42</f>
        <v>0</v>
      </c>
      <c r="AI42" s="68">
        <f>PERFIL_3_ESO!CE34*'3º ESO'!AA42</f>
        <v>0</v>
      </c>
      <c r="AJ42" s="154">
        <f t="shared" si="10"/>
        <v>0</v>
      </c>
      <c r="AK42" s="68">
        <f t="shared" si="11"/>
        <v>0</v>
      </c>
      <c r="AL42" s="68">
        <f t="shared" si="12"/>
        <v>0</v>
      </c>
      <c r="AM42" s="68">
        <f t="shared" si="13"/>
        <v>0</v>
      </c>
      <c r="AN42" s="68">
        <f t="shared" si="14"/>
        <v>0</v>
      </c>
      <c r="AO42" s="68">
        <f t="shared" si="15"/>
        <v>0</v>
      </c>
      <c r="AP42" s="68">
        <f t="shared" si="16"/>
        <v>0</v>
      </c>
      <c r="AQ42" s="155">
        <f t="shared" si="17"/>
        <v>0</v>
      </c>
    </row>
    <row r="43" spans="1:43">
      <c r="A43" s="29">
        <v>22</v>
      </c>
      <c r="B43" s="144" t="s">
        <v>122</v>
      </c>
      <c r="C43" s="148">
        <f t="shared" si="2"/>
        <v>65</v>
      </c>
      <c r="D43" s="147">
        <f t="shared" si="3"/>
        <v>24</v>
      </c>
      <c r="E43" s="147">
        <f t="shared" si="4"/>
        <v>77</v>
      </c>
      <c r="F43" s="147">
        <f t="shared" si="5"/>
        <v>75</v>
      </c>
      <c r="G43" s="147">
        <f t="shared" si="6"/>
        <v>66</v>
      </c>
      <c r="H43" s="147">
        <f t="shared" si="7"/>
        <v>63</v>
      </c>
      <c r="I43" s="147">
        <f t="shared" si="8"/>
        <v>35</v>
      </c>
      <c r="J43" s="147">
        <f t="shared" si="9"/>
        <v>49</v>
      </c>
      <c r="K43" s="154">
        <f>PERFIL_3_ESO!C35*'3º ESO'!C$3+PERFIL_3_ESO!K35*'3º ESO'!C$4+PERFIL_3_ESO!S35*'3º ESO'!C$5+PERFIL_3_ESO!AA35*'3º ESO'!C$6+PERFIL_3_ESO!AI35*'3º ESO'!C$7+PERFIL_3_ESO!AQ35*'3º ESO'!C$8+PERFIL_3_ESO!AY35*'3º ESO'!C$9+PERFIL_3_ESO!BG35*'3º ESO'!C$10+PERFIL_3_ESO!BO35*'3º ESO'!C$11</f>
        <v>0</v>
      </c>
      <c r="L43" s="68">
        <f>PERFIL_3_ESO!D35*'3º ESO'!D$3+PERFIL_3_ESO!L35*'3º ESO'!D$4+PERFIL_3_ESO!T35*'3º ESO'!D$5+PERFIL_3_ESO!AB35*'3º ESO'!D$6+PERFIL_3_ESO!AJ35*'3º ESO'!D$7+PERFIL_3_ESO!AR35*'3º ESO'!D$8+PERFIL_3_ESO!AZ35*'3º ESO'!D$9+PERFIL_3_ESO!BH35*'3º ESO'!D$10+PERFIL_3_ESO!BP35*'3º ESO'!D$11</f>
        <v>0</v>
      </c>
      <c r="M43" s="68">
        <f>PERFIL_3_ESO!E35*'3º ESO'!E$3+PERFIL_3_ESO!M35*'3º ESO'!E$4+PERFIL_3_ESO!U35*'3º ESO'!E$5+PERFIL_3_ESO!AC35*'3º ESO'!E$6+PERFIL_3_ESO!AK35*'3º ESO'!E$7+PERFIL_3_ESO!AS35*'3º ESO'!E$8+PERFIL_3_ESO!BA35*'3º ESO'!E$9+PERFIL_3_ESO!BI35*'3º ESO'!E$10+PERFIL_3_ESO!BQ35*'3º ESO'!E$11</f>
        <v>0</v>
      </c>
      <c r="N43" s="68">
        <f>PERFIL_3_ESO!F35*'3º ESO'!F$3+PERFIL_3_ESO!N35*'3º ESO'!F$4+PERFIL_3_ESO!V35*'3º ESO'!F$5+PERFIL_3_ESO!AD35*'3º ESO'!F$6+PERFIL_3_ESO!AL35*'3º ESO'!F$7+PERFIL_3_ESO!AT35*'3º ESO'!F$8+PERFIL_3_ESO!BB35*'3º ESO'!F$9+PERFIL_3_ESO!BJ35*'3º ESO'!F$10+PERFIL_3_ESO!BR35*'3º ESO'!F$11</f>
        <v>0</v>
      </c>
      <c r="O43" s="68">
        <f>PERFIL_3_ESO!G35*'3º ESO'!G$3+PERFIL_3_ESO!O35*'3º ESO'!G$4+PERFIL_3_ESO!W35*'3º ESO'!G$5+PERFIL_3_ESO!AE35*'3º ESO'!G$6+PERFIL_3_ESO!AM35*'3º ESO'!G$7+PERFIL_3_ESO!AU35*'3º ESO'!G$8+PERFIL_3_ESO!BC35*'3º ESO'!G$9+PERFIL_3_ESO!BK35*'3º ESO'!G$10+PERFIL_3_ESO!BS35*'3º ESO'!G$11</f>
        <v>0</v>
      </c>
      <c r="P43" s="68">
        <f>PERFIL_3_ESO!H35*'3º ESO'!H$3+PERFIL_3_ESO!P35*'3º ESO'!H$4+PERFIL_3_ESO!X35*'3º ESO'!H$5+PERFIL_3_ESO!AF35*'3º ESO'!H$6+PERFIL_3_ESO!AN35*'3º ESO'!H$7+PERFIL_3_ESO!AV35*'3º ESO'!H$8+PERFIL_3_ESO!BD35*'3º ESO'!H$9+PERFIL_3_ESO!BL35*'3º ESO'!H$10+PERFIL_3_ESO!BT35*'3º ESO'!H$11</f>
        <v>0</v>
      </c>
      <c r="Q43" s="68">
        <f>PERFIL_3_ESO!I35*'3º ESO'!I$3+PERFIL_3_ESO!Q35*'3º ESO'!I$4+PERFIL_3_ESO!Y35*'3º ESO'!I$5+PERFIL_3_ESO!AG35*'3º ESO'!I$6+PERFIL_3_ESO!AO35*'3º ESO'!I$7+PERFIL_3_ESO!AW35*'3º ESO'!I$8+PERFIL_3_ESO!BE35*'3º ESO'!I$9+PERFIL_3_ESO!BM35*'3º ESO'!I$10+PERFIL_3_ESO!BU35*'3º ESO'!I$11</f>
        <v>0</v>
      </c>
      <c r="R43" s="68">
        <f>PERFIL_3_ESO!J35*'3º ESO'!J$3+PERFIL_3_ESO!R35*'3º ESO'!J$4+PERFIL_3_ESO!Z35*'3º ESO'!J$5+PERFIL_3_ESO!AH35*'3º ESO'!J$6+PERFIL_3_ESO!AP35*'3º ESO'!J$7+PERFIL_3_ESO!AX35*'3º ESO'!J$8+PERFIL_3_ESO!BF35*'3º ESO'!J$9+PERFIL_3_ESO!BN35*'3º ESO'!J$10+PERFIL_3_ESO!BV35*'3º ESO'!J$11</f>
        <v>0</v>
      </c>
      <c r="S43" s="199">
        <f>IF(PERFIL_3_ESO!BW35='3º ESO'!$B$13,1,IF(PERFIL_3_ESO!BW35='3º ESO'!$B$14,2,IF(PERFIL_3_ESO!BW35='3º ESO'!$B$15,3,4)))</f>
        <v>1</v>
      </c>
      <c r="T43" s="161">
        <f>VLOOKUP($S43,'3º ESO'!$A$13:$J$16,3)</f>
        <v>0</v>
      </c>
      <c r="U43" s="32">
        <f>VLOOKUP($S43,'3º ESO'!$A$13:$J$16,4)</f>
        <v>0</v>
      </c>
      <c r="V43" s="32">
        <f>VLOOKUP($S43,'3º ESO'!$A$13:$J$16,5)</f>
        <v>0</v>
      </c>
      <c r="W43" s="32">
        <f>VLOOKUP($S43,'3º ESO'!$A$13:$J$16,6)</f>
        <v>0</v>
      </c>
      <c r="X43" s="32">
        <f>VLOOKUP($S43,'3º ESO'!$A$13:$J$16,7)</f>
        <v>0</v>
      </c>
      <c r="Y43" s="32">
        <f>VLOOKUP($S43,'3º ESO'!$A$13:$J$16,8)</f>
        <v>0</v>
      </c>
      <c r="Z43" s="32">
        <f>VLOOKUP($S43,'3º ESO'!$A$13:$J$16,9)</f>
        <v>0</v>
      </c>
      <c r="AA43" s="167">
        <f>VLOOKUP($S43,'3º ESO'!$A$13:$J$16,10)</f>
        <v>0</v>
      </c>
      <c r="AB43" s="68">
        <f>PERFIL_3_ESO!BX35*'3º ESO'!T43</f>
        <v>0</v>
      </c>
      <c r="AC43" s="68">
        <f>PERFIL_3_ESO!BY35*'3º ESO'!U43</f>
        <v>0</v>
      </c>
      <c r="AD43" s="68">
        <f>PERFIL_3_ESO!BZ35*'3º ESO'!V43</f>
        <v>0</v>
      </c>
      <c r="AE43" s="68">
        <f>PERFIL_3_ESO!CA35*'3º ESO'!W43</f>
        <v>0</v>
      </c>
      <c r="AF43" s="68">
        <f>PERFIL_3_ESO!CB35*'3º ESO'!X43</f>
        <v>0</v>
      </c>
      <c r="AG43" s="68">
        <f>PERFIL_3_ESO!CC35*'3º ESO'!Y43</f>
        <v>0</v>
      </c>
      <c r="AH43" s="68">
        <f>PERFIL_3_ESO!CD35*'3º ESO'!Z43</f>
        <v>0</v>
      </c>
      <c r="AI43" s="68">
        <f>PERFIL_3_ESO!CE35*'3º ESO'!AA43</f>
        <v>0</v>
      </c>
      <c r="AJ43" s="154">
        <f t="shared" si="10"/>
        <v>0</v>
      </c>
      <c r="AK43" s="68">
        <f t="shared" si="11"/>
        <v>0</v>
      </c>
      <c r="AL43" s="68">
        <f t="shared" si="12"/>
        <v>0</v>
      </c>
      <c r="AM43" s="68">
        <f t="shared" si="13"/>
        <v>0</v>
      </c>
      <c r="AN43" s="68">
        <f t="shared" si="14"/>
        <v>0</v>
      </c>
      <c r="AO43" s="68">
        <f t="shared" si="15"/>
        <v>0</v>
      </c>
      <c r="AP43" s="68">
        <f t="shared" si="16"/>
        <v>0</v>
      </c>
      <c r="AQ43" s="155">
        <f t="shared" si="17"/>
        <v>0</v>
      </c>
    </row>
    <row r="44" spans="1:43">
      <c r="A44" s="66">
        <v>23</v>
      </c>
      <c r="B44" s="145" t="s">
        <v>123</v>
      </c>
      <c r="C44" s="148">
        <f t="shared" si="2"/>
        <v>65</v>
      </c>
      <c r="D44" s="147">
        <f t="shared" si="3"/>
        <v>24</v>
      </c>
      <c r="E44" s="147">
        <f t="shared" si="4"/>
        <v>77</v>
      </c>
      <c r="F44" s="147">
        <f t="shared" si="5"/>
        <v>75</v>
      </c>
      <c r="G44" s="147">
        <f t="shared" si="6"/>
        <v>66</v>
      </c>
      <c r="H44" s="147">
        <f t="shared" si="7"/>
        <v>63</v>
      </c>
      <c r="I44" s="147">
        <f t="shared" si="8"/>
        <v>35</v>
      </c>
      <c r="J44" s="147">
        <f t="shared" si="9"/>
        <v>49</v>
      </c>
      <c r="K44" s="154">
        <f>PERFIL_3_ESO!C36*'3º ESO'!C$3+PERFIL_3_ESO!K36*'3º ESO'!C$4+PERFIL_3_ESO!S36*'3º ESO'!C$5+PERFIL_3_ESO!AA36*'3º ESO'!C$6+PERFIL_3_ESO!AI36*'3º ESO'!C$7+PERFIL_3_ESO!AQ36*'3º ESO'!C$8+PERFIL_3_ESO!AY36*'3º ESO'!C$9+PERFIL_3_ESO!BG36*'3º ESO'!C$10+PERFIL_3_ESO!BO36*'3º ESO'!C$11</f>
        <v>0</v>
      </c>
      <c r="L44" s="68">
        <f>PERFIL_3_ESO!D36*'3º ESO'!D$3+PERFIL_3_ESO!L36*'3º ESO'!D$4+PERFIL_3_ESO!T36*'3º ESO'!D$5+PERFIL_3_ESO!AB36*'3º ESO'!D$6+PERFIL_3_ESO!AJ36*'3º ESO'!D$7+PERFIL_3_ESO!AR36*'3º ESO'!D$8+PERFIL_3_ESO!AZ36*'3º ESO'!D$9+PERFIL_3_ESO!BH36*'3º ESO'!D$10+PERFIL_3_ESO!BP36*'3º ESO'!D$11</f>
        <v>0</v>
      </c>
      <c r="M44" s="68">
        <f>PERFIL_3_ESO!E36*'3º ESO'!E$3+PERFIL_3_ESO!M36*'3º ESO'!E$4+PERFIL_3_ESO!U36*'3º ESO'!E$5+PERFIL_3_ESO!AC36*'3º ESO'!E$6+PERFIL_3_ESO!AK36*'3º ESO'!E$7+PERFIL_3_ESO!AS36*'3º ESO'!E$8+PERFIL_3_ESO!BA36*'3º ESO'!E$9+PERFIL_3_ESO!BI36*'3º ESO'!E$10+PERFIL_3_ESO!BQ36*'3º ESO'!E$11</f>
        <v>0</v>
      </c>
      <c r="N44" s="68">
        <f>PERFIL_3_ESO!F36*'3º ESO'!F$3+PERFIL_3_ESO!N36*'3º ESO'!F$4+PERFIL_3_ESO!V36*'3º ESO'!F$5+PERFIL_3_ESO!AD36*'3º ESO'!F$6+PERFIL_3_ESO!AL36*'3º ESO'!F$7+PERFIL_3_ESO!AT36*'3º ESO'!F$8+PERFIL_3_ESO!BB36*'3º ESO'!F$9+PERFIL_3_ESO!BJ36*'3º ESO'!F$10+PERFIL_3_ESO!BR36*'3º ESO'!F$11</f>
        <v>0</v>
      </c>
      <c r="O44" s="68">
        <f>PERFIL_3_ESO!G36*'3º ESO'!G$3+PERFIL_3_ESO!O36*'3º ESO'!G$4+PERFIL_3_ESO!W36*'3º ESO'!G$5+PERFIL_3_ESO!AE36*'3º ESO'!G$6+PERFIL_3_ESO!AM36*'3º ESO'!G$7+PERFIL_3_ESO!AU36*'3º ESO'!G$8+PERFIL_3_ESO!BC36*'3º ESO'!G$9+PERFIL_3_ESO!BK36*'3º ESO'!G$10+PERFIL_3_ESO!BS36*'3º ESO'!G$11</f>
        <v>0</v>
      </c>
      <c r="P44" s="68">
        <f>PERFIL_3_ESO!H36*'3º ESO'!H$3+PERFIL_3_ESO!P36*'3º ESO'!H$4+PERFIL_3_ESO!X36*'3º ESO'!H$5+PERFIL_3_ESO!AF36*'3º ESO'!H$6+PERFIL_3_ESO!AN36*'3º ESO'!H$7+PERFIL_3_ESO!AV36*'3º ESO'!H$8+PERFIL_3_ESO!BD36*'3º ESO'!H$9+PERFIL_3_ESO!BL36*'3º ESO'!H$10+PERFIL_3_ESO!BT36*'3º ESO'!H$11</f>
        <v>0</v>
      </c>
      <c r="Q44" s="68">
        <f>PERFIL_3_ESO!I36*'3º ESO'!I$3+PERFIL_3_ESO!Q36*'3º ESO'!I$4+PERFIL_3_ESO!Y36*'3º ESO'!I$5+PERFIL_3_ESO!AG36*'3º ESO'!I$6+PERFIL_3_ESO!AO36*'3º ESO'!I$7+PERFIL_3_ESO!AW36*'3º ESO'!I$8+PERFIL_3_ESO!BE36*'3º ESO'!I$9+PERFIL_3_ESO!BM36*'3º ESO'!I$10+PERFIL_3_ESO!BU36*'3º ESO'!I$11</f>
        <v>0</v>
      </c>
      <c r="R44" s="68">
        <f>PERFIL_3_ESO!J36*'3º ESO'!J$3+PERFIL_3_ESO!R36*'3º ESO'!J$4+PERFIL_3_ESO!Z36*'3º ESO'!J$5+PERFIL_3_ESO!AH36*'3º ESO'!J$6+PERFIL_3_ESO!AP36*'3º ESO'!J$7+PERFIL_3_ESO!AX36*'3º ESO'!J$8+PERFIL_3_ESO!BF36*'3º ESO'!J$9+PERFIL_3_ESO!BN36*'3º ESO'!J$10+PERFIL_3_ESO!BV36*'3º ESO'!J$11</f>
        <v>0</v>
      </c>
      <c r="S44" s="199">
        <f>IF(PERFIL_3_ESO!BW36='3º ESO'!$B$13,1,IF(PERFIL_3_ESO!BW36='3º ESO'!$B$14,2,IF(PERFIL_3_ESO!BW36='3º ESO'!$B$15,3,4)))</f>
        <v>1</v>
      </c>
      <c r="T44" s="161">
        <f>VLOOKUP($S44,'3º ESO'!$A$13:$J$16,3)</f>
        <v>0</v>
      </c>
      <c r="U44" s="32">
        <f>VLOOKUP($S44,'3º ESO'!$A$13:$J$16,4)</f>
        <v>0</v>
      </c>
      <c r="V44" s="32">
        <f>VLOOKUP($S44,'3º ESO'!$A$13:$J$16,5)</f>
        <v>0</v>
      </c>
      <c r="W44" s="32">
        <f>VLOOKUP($S44,'3º ESO'!$A$13:$J$16,6)</f>
        <v>0</v>
      </c>
      <c r="X44" s="32">
        <f>VLOOKUP($S44,'3º ESO'!$A$13:$J$16,7)</f>
        <v>0</v>
      </c>
      <c r="Y44" s="32">
        <f>VLOOKUP($S44,'3º ESO'!$A$13:$J$16,8)</f>
        <v>0</v>
      </c>
      <c r="Z44" s="32">
        <f>VLOOKUP($S44,'3º ESO'!$A$13:$J$16,9)</f>
        <v>0</v>
      </c>
      <c r="AA44" s="167">
        <f>VLOOKUP($S44,'3º ESO'!$A$13:$J$16,10)</f>
        <v>0</v>
      </c>
      <c r="AB44" s="68">
        <f>PERFIL_3_ESO!BX36*'3º ESO'!T44</f>
        <v>0</v>
      </c>
      <c r="AC44" s="68">
        <f>PERFIL_3_ESO!BY36*'3º ESO'!U44</f>
        <v>0</v>
      </c>
      <c r="AD44" s="68">
        <f>PERFIL_3_ESO!BZ36*'3º ESO'!V44</f>
        <v>0</v>
      </c>
      <c r="AE44" s="68">
        <f>PERFIL_3_ESO!CA36*'3º ESO'!W44</f>
        <v>0</v>
      </c>
      <c r="AF44" s="68">
        <f>PERFIL_3_ESO!CB36*'3º ESO'!X44</f>
        <v>0</v>
      </c>
      <c r="AG44" s="68">
        <f>PERFIL_3_ESO!CC36*'3º ESO'!Y44</f>
        <v>0</v>
      </c>
      <c r="AH44" s="68">
        <f>PERFIL_3_ESO!CD36*'3º ESO'!Z44</f>
        <v>0</v>
      </c>
      <c r="AI44" s="68">
        <f>PERFIL_3_ESO!CE36*'3º ESO'!AA44</f>
        <v>0</v>
      </c>
      <c r="AJ44" s="154">
        <f t="shared" si="10"/>
        <v>0</v>
      </c>
      <c r="AK44" s="68">
        <f t="shared" si="11"/>
        <v>0</v>
      </c>
      <c r="AL44" s="68">
        <f t="shared" si="12"/>
        <v>0</v>
      </c>
      <c r="AM44" s="68">
        <f t="shared" si="13"/>
        <v>0</v>
      </c>
      <c r="AN44" s="68">
        <f t="shared" si="14"/>
        <v>0</v>
      </c>
      <c r="AO44" s="68">
        <f t="shared" si="15"/>
        <v>0</v>
      </c>
      <c r="AP44" s="68">
        <f t="shared" si="16"/>
        <v>0</v>
      </c>
      <c r="AQ44" s="155">
        <f t="shared" si="17"/>
        <v>0</v>
      </c>
    </row>
    <row r="45" spans="1:43">
      <c r="A45" s="29">
        <v>24</v>
      </c>
      <c r="B45" s="144" t="s">
        <v>124</v>
      </c>
      <c r="C45" s="148">
        <f t="shared" si="2"/>
        <v>65</v>
      </c>
      <c r="D45" s="147">
        <f t="shared" si="3"/>
        <v>24</v>
      </c>
      <c r="E45" s="147">
        <f t="shared" si="4"/>
        <v>77</v>
      </c>
      <c r="F45" s="147">
        <f t="shared" si="5"/>
        <v>75</v>
      </c>
      <c r="G45" s="147">
        <f t="shared" si="6"/>
        <v>66</v>
      </c>
      <c r="H45" s="147">
        <f t="shared" si="7"/>
        <v>63</v>
      </c>
      <c r="I45" s="147">
        <f t="shared" si="8"/>
        <v>35</v>
      </c>
      <c r="J45" s="147">
        <f t="shared" si="9"/>
        <v>49</v>
      </c>
      <c r="K45" s="154">
        <f>PERFIL_3_ESO!C37*'3º ESO'!C$3+PERFIL_3_ESO!K37*'3º ESO'!C$4+PERFIL_3_ESO!S37*'3º ESO'!C$5+PERFIL_3_ESO!AA37*'3º ESO'!C$6+PERFIL_3_ESO!AI37*'3º ESO'!C$7+PERFIL_3_ESO!AQ37*'3º ESO'!C$8+PERFIL_3_ESO!AY37*'3º ESO'!C$9+PERFIL_3_ESO!BG37*'3º ESO'!C$10+PERFIL_3_ESO!BO37*'3º ESO'!C$11</f>
        <v>0</v>
      </c>
      <c r="L45" s="68">
        <f>PERFIL_3_ESO!D37*'3º ESO'!D$3+PERFIL_3_ESO!L37*'3º ESO'!D$4+PERFIL_3_ESO!T37*'3º ESO'!D$5+PERFIL_3_ESO!AB37*'3º ESO'!D$6+PERFIL_3_ESO!AJ37*'3º ESO'!D$7+PERFIL_3_ESO!AR37*'3º ESO'!D$8+PERFIL_3_ESO!AZ37*'3º ESO'!D$9+PERFIL_3_ESO!BH37*'3º ESO'!D$10+PERFIL_3_ESO!BP37*'3º ESO'!D$11</f>
        <v>0</v>
      </c>
      <c r="M45" s="68">
        <f>PERFIL_3_ESO!E37*'3º ESO'!E$3+PERFIL_3_ESO!M37*'3º ESO'!E$4+PERFIL_3_ESO!U37*'3º ESO'!E$5+PERFIL_3_ESO!AC37*'3º ESO'!E$6+PERFIL_3_ESO!AK37*'3º ESO'!E$7+PERFIL_3_ESO!AS37*'3º ESO'!E$8+PERFIL_3_ESO!BA37*'3º ESO'!E$9+PERFIL_3_ESO!BI37*'3º ESO'!E$10+PERFIL_3_ESO!BQ37*'3º ESO'!E$11</f>
        <v>0</v>
      </c>
      <c r="N45" s="68">
        <f>PERFIL_3_ESO!F37*'3º ESO'!F$3+PERFIL_3_ESO!N37*'3º ESO'!F$4+PERFIL_3_ESO!V37*'3º ESO'!F$5+PERFIL_3_ESO!AD37*'3º ESO'!F$6+PERFIL_3_ESO!AL37*'3º ESO'!F$7+PERFIL_3_ESO!AT37*'3º ESO'!F$8+PERFIL_3_ESO!BB37*'3º ESO'!F$9+PERFIL_3_ESO!BJ37*'3º ESO'!F$10+PERFIL_3_ESO!BR37*'3º ESO'!F$11</f>
        <v>0</v>
      </c>
      <c r="O45" s="68">
        <f>PERFIL_3_ESO!G37*'3º ESO'!G$3+PERFIL_3_ESO!O37*'3º ESO'!G$4+PERFIL_3_ESO!W37*'3º ESO'!G$5+PERFIL_3_ESO!AE37*'3º ESO'!G$6+PERFIL_3_ESO!AM37*'3º ESO'!G$7+PERFIL_3_ESO!AU37*'3º ESO'!G$8+PERFIL_3_ESO!BC37*'3º ESO'!G$9+PERFIL_3_ESO!BK37*'3º ESO'!G$10+PERFIL_3_ESO!BS37*'3º ESO'!G$11</f>
        <v>0</v>
      </c>
      <c r="P45" s="68">
        <f>PERFIL_3_ESO!H37*'3º ESO'!H$3+PERFIL_3_ESO!P37*'3º ESO'!H$4+PERFIL_3_ESO!X37*'3º ESO'!H$5+PERFIL_3_ESO!AF37*'3º ESO'!H$6+PERFIL_3_ESO!AN37*'3º ESO'!H$7+PERFIL_3_ESO!AV37*'3º ESO'!H$8+PERFIL_3_ESO!BD37*'3º ESO'!H$9+PERFIL_3_ESO!BL37*'3º ESO'!H$10+PERFIL_3_ESO!BT37*'3º ESO'!H$11</f>
        <v>0</v>
      </c>
      <c r="Q45" s="68">
        <f>PERFIL_3_ESO!I37*'3º ESO'!I$3+PERFIL_3_ESO!Q37*'3º ESO'!I$4+PERFIL_3_ESO!Y37*'3º ESO'!I$5+PERFIL_3_ESO!AG37*'3º ESO'!I$6+PERFIL_3_ESO!AO37*'3º ESO'!I$7+PERFIL_3_ESO!AW37*'3º ESO'!I$8+PERFIL_3_ESO!BE37*'3º ESO'!I$9+PERFIL_3_ESO!BM37*'3º ESO'!I$10+PERFIL_3_ESO!BU37*'3º ESO'!I$11</f>
        <v>0</v>
      </c>
      <c r="R45" s="68">
        <f>PERFIL_3_ESO!J37*'3º ESO'!J$3+PERFIL_3_ESO!R37*'3º ESO'!J$4+PERFIL_3_ESO!Z37*'3º ESO'!J$5+PERFIL_3_ESO!AH37*'3º ESO'!J$6+PERFIL_3_ESO!AP37*'3º ESO'!J$7+PERFIL_3_ESO!AX37*'3º ESO'!J$8+PERFIL_3_ESO!BF37*'3º ESO'!J$9+PERFIL_3_ESO!BN37*'3º ESO'!J$10+PERFIL_3_ESO!BV37*'3º ESO'!J$11</f>
        <v>0</v>
      </c>
      <c r="S45" s="199">
        <f>IF(PERFIL_3_ESO!BW37='3º ESO'!$B$13,1,IF(PERFIL_3_ESO!BW37='3º ESO'!$B$14,2,IF(PERFIL_3_ESO!BW37='3º ESO'!$B$15,3,4)))</f>
        <v>1</v>
      </c>
      <c r="T45" s="161">
        <f>VLOOKUP($S45,'3º ESO'!$A$13:$J$16,3)</f>
        <v>0</v>
      </c>
      <c r="U45" s="32">
        <f>VLOOKUP($S45,'3º ESO'!$A$13:$J$16,4)</f>
        <v>0</v>
      </c>
      <c r="V45" s="32">
        <f>VLOOKUP($S45,'3º ESO'!$A$13:$J$16,5)</f>
        <v>0</v>
      </c>
      <c r="W45" s="32">
        <f>VLOOKUP($S45,'3º ESO'!$A$13:$J$16,6)</f>
        <v>0</v>
      </c>
      <c r="X45" s="32">
        <f>VLOOKUP($S45,'3º ESO'!$A$13:$J$16,7)</f>
        <v>0</v>
      </c>
      <c r="Y45" s="32">
        <f>VLOOKUP($S45,'3º ESO'!$A$13:$J$16,8)</f>
        <v>0</v>
      </c>
      <c r="Z45" s="32">
        <f>VLOOKUP($S45,'3º ESO'!$A$13:$J$16,9)</f>
        <v>0</v>
      </c>
      <c r="AA45" s="167">
        <f>VLOOKUP($S45,'3º ESO'!$A$13:$J$16,10)</f>
        <v>0</v>
      </c>
      <c r="AB45" s="68">
        <f>PERFIL_3_ESO!BX37*'3º ESO'!T45</f>
        <v>0</v>
      </c>
      <c r="AC45" s="68">
        <f>PERFIL_3_ESO!BY37*'3º ESO'!U45</f>
        <v>0</v>
      </c>
      <c r="AD45" s="68">
        <f>PERFIL_3_ESO!BZ37*'3º ESO'!V45</f>
        <v>0</v>
      </c>
      <c r="AE45" s="68">
        <f>PERFIL_3_ESO!CA37*'3º ESO'!W45</f>
        <v>0</v>
      </c>
      <c r="AF45" s="68">
        <f>PERFIL_3_ESO!CB37*'3º ESO'!X45</f>
        <v>0</v>
      </c>
      <c r="AG45" s="68">
        <f>PERFIL_3_ESO!CC37*'3º ESO'!Y45</f>
        <v>0</v>
      </c>
      <c r="AH45" s="68">
        <f>PERFIL_3_ESO!CD37*'3º ESO'!Z45</f>
        <v>0</v>
      </c>
      <c r="AI45" s="68">
        <f>PERFIL_3_ESO!CE37*'3º ESO'!AA45</f>
        <v>0</v>
      </c>
      <c r="AJ45" s="154">
        <f t="shared" si="10"/>
        <v>0</v>
      </c>
      <c r="AK45" s="68">
        <f t="shared" si="11"/>
        <v>0</v>
      </c>
      <c r="AL45" s="68">
        <f t="shared" si="12"/>
        <v>0</v>
      </c>
      <c r="AM45" s="68">
        <f t="shared" si="13"/>
        <v>0</v>
      </c>
      <c r="AN45" s="68">
        <f t="shared" si="14"/>
        <v>0</v>
      </c>
      <c r="AO45" s="68">
        <f t="shared" si="15"/>
        <v>0</v>
      </c>
      <c r="AP45" s="68">
        <f t="shared" si="16"/>
        <v>0</v>
      </c>
      <c r="AQ45" s="155">
        <f t="shared" si="17"/>
        <v>0</v>
      </c>
    </row>
    <row r="46" spans="1:43">
      <c r="A46" s="29">
        <v>25</v>
      </c>
      <c r="B46" s="145" t="s">
        <v>125</v>
      </c>
      <c r="C46" s="148">
        <f t="shared" si="2"/>
        <v>65</v>
      </c>
      <c r="D46" s="147">
        <f t="shared" si="3"/>
        <v>24</v>
      </c>
      <c r="E46" s="147">
        <f t="shared" si="4"/>
        <v>77</v>
      </c>
      <c r="F46" s="147">
        <f t="shared" si="5"/>
        <v>75</v>
      </c>
      <c r="G46" s="147">
        <f t="shared" si="6"/>
        <v>66</v>
      </c>
      <c r="H46" s="147">
        <f t="shared" si="7"/>
        <v>63</v>
      </c>
      <c r="I46" s="147">
        <f t="shared" si="8"/>
        <v>35</v>
      </c>
      <c r="J46" s="147">
        <f t="shared" si="9"/>
        <v>49</v>
      </c>
      <c r="K46" s="154">
        <f>PERFIL_3_ESO!C38*'3º ESO'!C$3+PERFIL_3_ESO!K38*'3º ESO'!C$4+PERFIL_3_ESO!S38*'3º ESO'!C$5+PERFIL_3_ESO!AA38*'3º ESO'!C$6+PERFIL_3_ESO!AI38*'3º ESO'!C$7+PERFIL_3_ESO!AQ38*'3º ESO'!C$8+PERFIL_3_ESO!AY38*'3º ESO'!C$9+PERFIL_3_ESO!BG38*'3º ESO'!C$10+PERFIL_3_ESO!BO38*'3º ESO'!C$11</f>
        <v>0</v>
      </c>
      <c r="L46" s="68">
        <f>PERFIL_3_ESO!D38*'3º ESO'!D$3+PERFIL_3_ESO!L38*'3º ESO'!D$4+PERFIL_3_ESO!T38*'3º ESO'!D$5+PERFIL_3_ESO!AB38*'3º ESO'!D$6+PERFIL_3_ESO!AJ38*'3º ESO'!D$7+PERFIL_3_ESO!AR38*'3º ESO'!D$8+PERFIL_3_ESO!AZ38*'3º ESO'!D$9+PERFIL_3_ESO!BH38*'3º ESO'!D$10+PERFIL_3_ESO!BP38*'3º ESO'!D$11</f>
        <v>0</v>
      </c>
      <c r="M46" s="68">
        <f>PERFIL_3_ESO!E38*'3º ESO'!E$3+PERFIL_3_ESO!M38*'3º ESO'!E$4+PERFIL_3_ESO!U38*'3º ESO'!E$5+PERFIL_3_ESO!AC38*'3º ESO'!E$6+PERFIL_3_ESO!AK38*'3º ESO'!E$7+PERFIL_3_ESO!AS38*'3º ESO'!E$8+PERFIL_3_ESO!BA38*'3º ESO'!E$9+PERFIL_3_ESO!BI38*'3º ESO'!E$10+PERFIL_3_ESO!BQ38*'3º ESO'!E$11</f>
        <v>0</v>
      </c>
      <c r="N46" s="68">
        <f>PERFIL_3_ESO!F38*'3º ESO'!F$3+PERFIL_3_ESO!N38*'3º ESO'!F$4+PERFIL_3_ESO!V38*'3º ESO'!F$5+PERFIL_3_ESO!AD38*'3º ESO'!F$6+PERFIL_3_ESO!AL38*'3º ESO'!F$7+PERFIL_3_ESO!AT38*'3º ESO'!F$8+PERFIL_3_ESO!BB38*'3º ESO'!F$9+PERFIL_3_ESO!BJ38*'3º ESO'!F$10+PERFIL_3_ESO!BR38*'3º ESO'!F$11</f>
        <v>0</v>
      </c>
      <c r="O46" s="68">
        <f>PERFIL_3_ESO!G38*'3º ESO'!G$3+PERFIL_3_ESO!O38*'3º ESO'!G$4+PERFIL_3_ESO!W38*'3º ESO'!G$5+PERFIL_3_ESO!AE38*'3º ESO'!G$6+PERFIL_3_ESO!AM38*'3º ESO'!G$7+PERFIL_3_ESO!AU38*'3º ESO'!G$8+PERFIL_3_ESO!BC38*'3º ESO'!G$9+PERFIL_3_ESO!BK38*'3º ESO'!G$10+PERFIL_3_ESO!BS38*'3º ESO'!G$11</f>
        <v>0</v>
      </c>
      <c r="P46" s="68">
        <f>PERFIL_3_ESO!H38*'3º ESO'!H$3+PERFIL_3_ESO!P38*'3º ESO'!H$4+PERFIL_3_ESO!X38*'3º ESO'!H$5+PERFIL_3_ESO!AF38*'3º ESO'!H$6+PERFIL_3_ESO!AN38*'3º ESO'!H$7+PERFIL_3_ESO!AV38*'3º ESO'!H$8+PERFIL_3_ESO!BD38*'3º ESO'!H$9+PERFIL_3_ESO!BL38*'3º ESO'!H$10+PERFIL_3_ESO!BT38*'3º ESO'!H$11</f>
        <v>0</v>
      </c>
      <c r="Q46" s="68">
        <f>PERFIL_3_ESO!I38*'3º ESO'!I$3+PERFIL_3_ESO!Q38*'3º ESO'!I$4+PERFIL_3_ESO!Y38*'3º ESO'!I$5+PERFIL_3_ESO!AG38*'3º ESO'!I$6+PERFIL_3_ESO!AO38*'3º ESO'!I$7+PERFIL_3_ESO!AW38*'3º ESO'!I$8+PERFIL_3_ESO!BE38*'3º ESO'!I$9+PERFIL_3_ESO!BM38*'3º ESO'!I$10+PERFIL_3_ESO!BU38*'3º ESO'!I$11</f>
        <v>0</v>
      </c>
      <c r="R46" s="68">
        <f>PERFIL_3_ESO!J38*'3º ESO'!J$3+PERFIL_3_ESO!R38*'3º ESO'!J$4+PERFIL_3_ESO!Z38*'3º ESO'!J$5+PERFIL_3_ESO!AH38*'3º ESO'!J$6+PERFIL_3_ESO!AP38*'3º ESO'!J$7+PERFIL_3_ESO!AX38*'3º ESO'!J$8+PERFIL_3_ESO!BF38*'3º ESO'!J$9+PERFIL_3_ESO!BN38*'3º ESO'!J$10+PERFIL_3_ESO!BV38*'3º ESO'!J$11</f>
        <v>0</v>
      </c>
      <c r="S46" s="199">
        <f>IF(PERFIL_3_ESO!BW38='3º ESO'!$B$13,1,IF(PERFIL_3_ESO!BW38='3º ESO'!$B$14,2,IF(PERFIL_3_ESO!BW38='3º ESO'!$B$15,3,4)))</f>
        <v>1</v>
      </c>
      <c r="T46" s="161">
        <f>VLOOKUP($S46,'3º ESO'!$A$13:$J$16,3)</f>
        <v>0</v>
      </c>
      <c r="U46" s="32">
        <f>VLOOKUP($S46,'3º ESO'!$A$13:$J$16,4)</f>
        <v>0</v>
      </c>
      <c r="V46" s="32">
        <f>VLOOKUP($S46,'3º ESO'!$A$13:$J$16,5)</f>
        <v>0</v>
      </c>
      <c r="W46" s="32">
        <f>VLOOKUP($S46,'3º ESO'!$A$13:$J$16,6)</f>
        <v>0</v>
      </c>
      <c r="X46" s="32">
        <f>VLOOKUP($S46,'3º ESO'!$A$13:$J$16,7)</f>
        <v>0</v>
      </c>
      <c r="Y46" s="32">
        <f>VLOOKUP($S46,'3º ESO'!$A$13:$J$16,8)</f>
        <v>0</v>
      </c>
      <c r="Z46" s="32">
        <f>VLOOKUP($S46,'3º ESO'!$A$13:$J$16,9)</f>
        <v>0</v>
      </c>
      <c r="AA46" s="167">
        <f>VLOOKUP($S46,'3º ESO'!$A$13:$J$16,10)</f>
        <v>0</v>
      </c>
      <c r="AB46" s="68">
        <f>PERFIL_3_ESO!BX38*'3º ESO'!T46</f>
        <v>0</v>
      </c>
      <c r="AC46" s="68">
        <f>PERFIL_3_ESO!BY38*'3º ESO'!U46</f>
        <v>0</v>
      </c>
      <c r="AD46" s="68">
        <f>PERFIL_3_ESO!BZ38*'3º ESO'!V46</f>
        <v>0</v>
      </c>
      <c r="AE46" s="68">
        <f>PERFIL_3_ESO!CA38*'3º ESO'!W46</f>
        <v>0</v>
      </c>
      <c r="AF46" s="68">
        <f>PERFIL_3_ESO!CB38*'3º ESO'!X46</f>
        <v>0</v>
      </c>
      <c r="AG46" s="68">
        <f>PERFIL_3_ESO!CC38*'3º ESO'!Y46</f>
        <v>0</v>
      </c>
      <c r="AH46" s="68">
        <f>PERFIL_3_ESO!CD38*'3º ESO'!Z46</f>
        <v>0</v>
      </c>
      <c r="AI46" s="68">
        <f>PERFIL_3_ESO!CE38*'3º ESO'!AA46</f>
        <v>0</v>
      </c>
      <c r="AJ46" s="154">
        <f t="shared" si="10"/>
        <v>0</v>
      </c>
      <c r="AK46" s="68">
        <f t="shared" si="11"/>
        <v>0</v>
      </c>
      <c r="AL46" s="68">
        <f t="shared" si="12"/>
        <v>0</v>
      </c>
      <c r="AM46" s="68">
        <f t="shared" si="13"/>
        <v>0</v>
      </c>
      <c r="AN46" s="68">
        <f t="shared" si="14"/>
        <v>0</v>
      </c>
      <c r="AO46" s="68">
        <f t="shared" si="15"/>
        <v>0</v>
      </c>
      <c r="AP46" s="68">
        <f t="shared" si="16"/>
        <v>0</v>
      </c>
      <c r="AQ46" s="155">
        <f t="shared" si="17"/>
        <v>0</v>
      </c>
    </row>
    <row r="47" spans="1:43">
      <c r="A47" s="66">
        <v>26</v>
      </c>
      <c r="B47" s="144" t="s">
        <v>126</v>
      </c>
      <c r="C47" s="148">
        <f t="shared" si="2"/>
        <v>65</v>
      </c>
      <c r="D47" s="147">
        <f t="shared" si="3"/>
        <v>24</v>
      </c>
      <c r="E47" s="147">
        <f t="shared" si="4"/>
        <v>77</v>
      </c>
      <c r="F47" s="147">
        <f t="shared" si="5"/>
        <v>75</v>
      </c>
      <c r="G47" s="147">
        <f t="shared" si="6"/>
        <v>66</v>
      </c>
      <c r="H47" s="147">
        <f t="shared" si="7"/>
        <v>63</v>
      </c>
      <c r="I47" s="147">
        <f t="shared" si="8"/>
        <v>35</v>
      </c>
      <c r="J47" s="147">
        <f t="shared" si="9"/>
        <v>49</v>
      </c>
      <c r="K47" s="154">
        <f>PERFIL_3_ESO!C39*'3º ESO'!C$3+PERFIL_3_ESO!K39*'3º ESO'!C$4+PERFIL_3_ESO!S39*'3º ESO'!C$5+PERFIL_3_ESO!AA39*'3º ESO'!C$6+PERFIL_3_ESO!AI39*'3º ESO'!C$7+PERFIL_3_ESO!AQ39*'3º ESO'!C$8+PERFIL_3_ESO!AY39*'3º ESO'!C$9+PERFIL_3_ESO!BG39*'3º ESO'!C$10+PERFIL_3_ESO!BO39*'3º ESO'!C$11</f>
        <v>0</v>
      </c>
      <c r="L47" s="68">
        <f>PERFIL_3_ESO!D39*'3º ESO'!D$3+PERFIL_3_ESO!L39*'3º ESO'!D$4+PERFIL_3_ESO!T39*'3º ESO'!D$5+PERFIL_3_ESO!AB39*'3º ESO'!D$6+PERFIL_3_ESO!AJ39*'3º ESO'!D$7+PERFIL_3_ESO!AR39*'3º ESO'!D$8+PERFIL_3_ESO!AZ39*'3º ESO'!D$9+PERFIL_3_ESO!BH39*'3º ESO'!D$10+PERFIL_3_ESO!BP39*'3º ESO'!D$11</f>
        <v>0</v>
      </c>
      <c r="M47" s="68">
        <f>PERFIL_3_ESO!E39*'3º ESO'!E$3+PERFIL_3_ESO!M39*'3º ESO'!E$4+PERFIL_3_ESO!U39*'3º ESO'!E$5+PERFIL_3_ESO!AC39*'3º ESO'!E$6+PERFIL_3_ESO!AK39*'3º ESO'!E$7+PERFIL_3_ESO!AS39*'3º ESO'!E$8+PERFIL_3_ESO!BA39*'3º ESO'!E$9+PERFIL_3_ESO!BI39*'3º ESO'!E$10+PERFIL_3_ESO!BQ39*'3º ESO'!E$11</f>
        <v>0</v>
      </c>
      <c r="N47" s="68">
        <f>PERFIL_3_ESO!F39*'3º ESO'!F$3+PERFIL_3_ESO!N39*'3º ESO'!F$4+PERFIL_3_ESO!V39*'3º ESO'!F$5+PERFIL_3_ESO!AD39*'3º ESO'!F$6+PERFIL_3_ESO!AL39*'3º ESO'!F$7+PERFIL_3_ESO!AT39*'3º ESO'!F$8+PERFIL_3_ESO!BB39*'3º ESO'!F$9+PERFIL_3_ESO!BJ39*'3º ESO'!F$10+PERFIL_3_ESO!BR39*'3º ESO'!F$11</f>
        <v>0</v>
      </c>
      <c r="O47" s="68">
        <f>PERFIL_3_ESO!G39*'3º ESO'!G$3+PERFIL_3_ESO!O39*'3º ESO'!G$4+PERFIL_3_ESO!W39*'3º ESO'!G$5+PERFIL_3_ESO!AE39*'3º ESO'!G$6+PERFIL_3_ESO!AM39*'3º ESO'!G$7+PERFIL_3_ESO!AU39*'3º ESO'!G$8+PERFIL_3_ESO!BC39*'3º ESO'!G$9+PERFIL_3_ESO!BK39*'3º ESO'!G$10+PERFIL_3_ESO!BS39*'3º ESO'!G$11</f>
        <v>0</v>
      </c>
      <c r="P47" s="68">
        <f>PERFIL_3_ESO!H39*'3º ESO'!H$3+PERFIL_3_ESO!P39*'3º ESO'!H$4+PERFIL_3_ESO!X39*'3º ESO'!H$5+PERFIL_3_ESO!AF39*'3º ESO'!H$6+PERFIL_3_ESO!AN39*'3º ESO'!H$7+PERFIL_3_ESO!AV39*'3º ESO'!H$8+PERFIL_3_ESO!BD39*'3º ESO'!H$9+PERFIL_3_ESO!BL39*'3º ESO'!H$10+PERFIL_3_ESO!BT39*'3º ESO'!H$11</f>
        <v>0</v>
      </c>
      <c r="Q47" s="68">
        <f>PERFIL_3_ESO!I39*'3º ESO'!I$3+PERFIL_3_ESO!Q39*'3º ESO'!I$4+PERFIL_3_ESO!Y39*'3º ESO'!I$5+PERFIL_3_ESO!AG39*'3º ESO'!I$6+PERFIL_3_ESO!AO39*'3º ESO'!I$7+PERFIL_3_ESO!AW39*'3º ESO'!I$8+PERFIL_3_ESO!BE39*'3º ESO'!I$9+PERFIL_3_ESO!BM39*'3º ESO'!I$10+PERFIL_3_ESO!BU39*'3º ESO'!I$11</f>
        <v>0</v>
      </c>
      <c r="R47" s="68">
        <f>PERFIL_3_ESO!J39*'3º ESO'!J$3+PERFIL_3_ESO!R39*'3º ESO'!J$4+PERFIL_3_ESO!Z39*'3º ESO'!J$5+PERFIL_3_ESO!AH39*'3º ESO'!J$6+PERFIL_3_ESO!AP39*'3º ESO'!J$7+PERFIL_3_ESO!AX39*'3º ESO'!J$8+PERFIL_3_ESO!BF39*'3º ESO'!J$9+PERFIL_3_ESO!BN39*'3º ESO'!J$10+PERFIL_3_ESO!BV39*'3º ESO'!J$11</f>
        <v>0</v>
      </c>
      <c r="S47" s="199">
        <f>IF(PERFIL_3_ESO!BW39='3º ESO'!$B$13,1,IF(PERFIL_3_ESO!BW39='3º ESO'!$B$14,2,IF(PERFIL_3_ESO!BW39='3º ESO'!$B$15,3,4)))</f>
        <v>1</v>
      </c>
      <c r="T47" s="161">
        <f>VLOOKUP($S47,'3º ESO'!$A$13:$J$16,3)</f>
        <v>0</v>
      </c>
      <c r="U47" s="32">
        <f>VLOOKUP($S47,'3º ESO'!$A$13:$J$16,4)</f>
        <v>0</v>
      </c>
      <c r="V47" s="32">
        <f>VLOOKUP($S47,'3º ESO'!$A$13:$J$16,5)</f>
        <v>0</v>
      </c>
      <c r="W47" s="32">
        <f>VLOOKUP($S47,'3º ESO'!$A$13:$J$16,6)</f>
        <v>0</v>
      </c>
      <c r="X47" s="32">
        <f>VLOOKUP($S47,'3º ESO'!$A$13:$J$16,7)</f>
        <v>0</v>
      </c>
      <c r="Y47" s="32">
        <f>VLOOKUP($S47,'3º ESO'!$A$13:$J$16,8)</f>
        <v>0</v>
      </c>
      <c r="Z47" s="32">
        <f>VLOOKUP($S47,'3º ESO'!$A$13:$J$16,9)</f>
        <v>0</v>
      </c>
      <c r="AA47" s="167">
        <f>VLOOKUP($S47,'3º ESO'!$A$13:$J$16,10)</f>
        <v>0</v>
      </c>
      <c r="AB47" s="68">
        <f>PERFIL_3_ESO!BX39*'3º ESO'!T47</f>
        <v>0</v>
      </c>
      <c r="AC47" s="68">
        <f>PERFIL_3_ESO!BY39*'3º ESO'!U47</f>
        <v>0</v>
      </c>
      <c r="AD47" s="68">
        <f>PERFIL_3_ESO!BZ39*'3º ESO'!V47</f>
        <v>0</v>
      </c>
      <c r="AE47" s="68">
        <f>PERFIL_3_ESO!CA39*'3º ESO'!W47</f>
        <v>0</v>
      </c>
      <c r="AF47" s="68">
        <f>PERFIL_3_ESO!CB39*'3º ESO'!X47</f>
        <v>0</v>
      </c>
      <c r="AG47" s="68">
        <f>PERFIL_3_ESO!CC39*'3º ESO'!Y47</f>
        <v>0</v>
      </c>
      <c r="AH47" s="68">
        <f>PERFIL_3_ESO!CD39*'3º ESO'!Z47</f>
        <v>0</v>
      </c>
      <c r="AI47" s="68">
        <f>PERFIL_3_ESO!CE39*'3º ESO'!AA47</f>
        <v>0</v>
      </c>
      <c r="AJ47" s="154">
        <f t="shared" si="10"/>
        <v>0</v>
      </c>
      <c r="AK47" s="68">
        <f t="shared" si="11"/>
        <v>0</v>
      </c>
      <c r="AL47" s="68">
        <f t="shared" si="12"/>
        <v>0</v>
      </c>
      <c r="AM47" s="68">
        <f t="shared" si="13"/>
        <v>0</v>
      </c>
      <c r="AN47" s="68">
        <f t="shared" si="14"/>
        <v>0</v>
      </c>
      <c r="AO47" s="68">
        <f t="shared" si="15"/>
        <v>0</v>
      </c>
      <c r="AP47" s="68">
        <f t="shared" si="16"/>
        <v>0</v>
      </c>
      <c r="AQ47" s="155">
        <f t="shared" si="17"/>
        <v>0</v>
      </c>
    </row>
    <row r="48" spans="1:43">
      <c r="A48" s="29">
        <v>27</v>
      </c>
      <c r="B48" s="145" t="s">
        <v>127</v>
      </c>
      <c r="C48" s="148">
        <f t="shared" si="2"/>
        <v>65</v>
      </c>
      <c r="D48" s="147">
        <f t="shared" si="3"/>
        <v>24</v>
      </c>
      <c r="E48" s="147">
        <f t="shared" si="4"/>
        <v>77</v>
      </c>
      <c r="F48" s="147">
        <f t="shared" si="5"/>
        <v>75</v>
      </c>
      <c r="G48" s="147">
        <f t="shared" si="6"/>
        <v>66</v>
      </c>
      <c r="H48" s="147">
        <f t="shared" si="7"/>
        <v>63</v>
      </c>
      <c r="I48" s="147">
        <f t="shared" si="8"/>
        <v>35</v>
      </c>
      <c r="J48" s="147">
        <f t="shared" si="9"/>
        <v>49</v>
      </c>
      <c r="K48" s="154">
        <f>PERFIL_3_ESO!C40*'3º ESO'!C$3+PERFIL_3_ESO!K40*'3º ESO'!C$4+PERFIL_3_ESO!S40*'3º ESO'!C$5+PERFIL_3_ESO!AA40*'3º ESO'!C$6+PERFIL_3_ESO!AI40*'3º ESO'!C$7+PERFIL_3_ESO!AQ40*'3º ESO'!C$8+PERFIL_3_ESO!AY40*'3º ESO'!C$9+PERFIL_3_ESO!BG40*'3º ESO'!C$10+PERFIL_3_ESO!BO40*'3º ESO'!C$11</f>
        <v>0</v>
      </c>
      <c r="L48" s="68">
        <f>PERFIL_3_ESO!D40*'3º ESO'!D$3+PERFIL_3_ESO!L40*'3º ESO'!D$4+PERFIL_3_ESO!T40*'3º ESO'!D$5+PERFIL_3_ESO!AB40*'3º ESO'!D$6+PERFIL_3_ESO!AJ40*'3º ESO'!D$7+PERFIL_3_ESO!AR40*'3º ESO'!D$8+PERFIL_3_ESO!AZ40*'3º ESO'!D$9+PERFIL_3_ESO!BH40*'3º ESO'!D$10+PERFIL_3_ESO!BP40*'3º ESO'!D$11</f>
        <v>0</v>
      </c>
      <c r="M48" s="68">
        <f>PERFIL_3_ESO!E40*'3º ESO'!E$3+PERFIL_3_ESO!M40*'3º ESO'!E$4+PERFIL_3_ESO!U40*'3º ESO'!E$5+PERFIL_3_ESO!AC40*'3º ESO'!E$6+PERFIL_3_ESO!AK40*'3º ESO'!E$7+PERFIL_3_ESO!AS40*'3º ESO'!E$8+PERFIL_3_ESO!BA40*'3º ESO'!E$9+PERFIL_3_ESO!BI40*'3º ESO'!E$10+PERFIL_3_ESO!BQ40*'3º ESO'!E$11</f>
        <v>0</v>
      </c>
      <c r="N48" s="68">
        <f>PERFIL_3_ESO!F40*'3º ESO'!F$3+PERFIL_3_ESO!N40*'3º ESO'!F$4+PERFIL_3_ESO!V40*'3º ESO'!F$5+PERFIL_3_ESO!AD40*'3º ESO'!F$6+PERFIL_3_ESO!AL40*'3º ESO'!F$7+PERFIL_3_ESO!AT40*'3º ESO'!F$8+PERFIL_3_ESO!BB40*'3º ESO'!F$9+PERFIL_3_ESO!BJ40*'3º ESO'!F$10+PERFIL_3_ESO!BR40*'3º ESO'!F$11</f>
        <v>0</v>
      </c>
      <c r="O48" s="68">
        <f>PERFIL_3_ESO!G40*'3º ESO'!G$3+PERFIL_3_ESO!O40*'3º ESO'!G$4+PERFIL_3_ESO!W40*'3º ESO'!G$5+PERFIL_3_ESO!AE40*'3º ESO'!G$6+PERFIL_3_ESO!AM40*'3º ESO'!G$7+PERFIL_3_ESO!AU40*'3º ESO'!G$8+PERFIL_3_ESO!BC40*'3º ESO'!G$9+PERFIL_3_ESO!BK40*'3º ESO'!G$10+PERFIL_3_ESO!BS40*'3º ESO'!G$11</f>
        <v>0</v>
      </c>
      <c r="P48" s="68">
        <f>PERFIL_3_ESO!H40*'3º ESO'!H$3+PERFIL_3_ESO!P40*'3º ESO'!H$4+PERFIL_3_ESO!X40*'3º ESO'!H$5+PERFIL_3_ESO!AF40*'3º ESO'!H$6+PERFIL_3_ESO!AN40*'3º ESO'!H$7+PERFIL_3_ESO!AV40*'3º ESO'!H$8+PERFIL_3_ESO!BD40*'3º ESO'!H$9+PERFIL_3_ESO!BL40*'3º ESO'!H$10+PERFIL_3_ESO!BT40*'3º ESO'!H$11</f>
        <v>0</v>
      </c>
      <c r="Q48" s="68">
        <f>PERFIL_3_ESO!I40*'3º ESO'!I$3+PERFIL_3_ESO!Q40*'3º ESO'!I$4+PERFIL_3_ESO!Y40*'3º ESO'!I$5+PERFIL_3_ESO!AG40*'3º ESO'!I$6+PERFIL_3_ESO!AO40*'3º ESO'!I$7+PERFIL_3_ESO!AW40*'3º ESO'!I$8+PERFIL_3_ESO!BE40*'3º ESO'!I$9+PERFIL_3_ESO!BM40*'3º ESO'!I$10+PERFIL_3_ESO!BU40*'3º ESO'!I$11</f>
        <v>0</v>
      </c>
      <c r="R48" s="68">
        <f>PERFIL_3_ESO!J40*'3º ESO'!J$3+PERFIL_3_ESO!R40*'3º ESO'!J$4+PERFIL_3_ESO!Z40*'3º ESO'!J$5+PERFIL_3_ESO!AH40*'3º ESO'!J$6+PERFIL_3_ESO!AP40*'3º ESO'!J$7+PERFIL_3_ESO!AX40*'3º ESO'!J$8+PERFIL_3_ESO!BF40*'3º ESO'!J$9+PERFIL_3_ESO!BN40*'3º ESO'!J$10+PERFIL_3_ESO!BV40*'3º ESO'!J$11</f>
        <v>0</v>
      </c>
      <c r="S48" s="199">
        <f>IF(PERFIL_3_ESO!BW40='3º ESO'!$B$13,1,IF(PERFIL_3_ESO!BW40='3º ESO'!$B$14,2,IF(PERFIL_3_ESO!BW40='3º ESO'!$B$15,3,4)))</f>
        <v>1</v>
      </c>
      <c r="T48" s="161">
        <f>VLOOKUP($S48,'3º ESO'!$A$13:$J$16,3)</f>
        <v>0</v>
      </c>
      <c r="U48" s="32">
        <f>VLOOKUP($S48,'3º ESO'!$A$13:$J$16,4)</f>
        <v>0</v>
      </c>
      <c r="V48" s="32">
        <f>VLOOKUP($S48,'3º ESO'!$A$13:$J$16,5)</f>
        <v>0</v>
      </c>
      <c r="W48" s="32">
        <f>VLOOKUP($S48,'3º ESO'!$A$13:$J$16,6)</f>
        <v>0</v>
      </c>
      <c r="X48" s="32">
        <f>VLOOKUP($S48,'3º ESO'!$A$13:$J$16,7)</f>
        <v>0</v>
      </c>
      <c r="Y48" s="32">
        <f>VLOOKUP($S48,'3º ESO'!$A$13:$J$16,8)</f>
        <v>0</v>
      </c>
      <c r="Z48" s="32">
        <f>VLOOKUP($S48,'3º ESO'!$A$13:$J$16,9)</f>
        <v>0</v>
      </c>
      <c r="AA48" s="167">
        <f>VLOOKUP($S48,'3º ESO'!$A$13:$J$16,10)</f>
        <v>0</v>
      </c>
      <c r="AB48" s="68">
        <f>PERFIL_3_ESO!BX40*'3º ESO'!T48</f>
        <v>0</v>
      </c>
      <c r="AC48" s="68">
        <f>PERFIL_3_ESO!BY40*'3º ESO'!U48</f>
        <v>0</v>
      </c>
      <c r="AD48" s="68">
        <f>PERFIL_3_ESO!BZ40*'3º ESO'!V48</f>
        <v>0</v>
      </c>
      <c r="AE48" s="68">
        <f>PERFIL_3_ESO!CA40*'3º ESO'!W48</f>
        <v>0</v>
      </c>
      <c r="AF48" s="68">
        <f>PERFIL_3_ESO!CB40*'3º ESO'!X48</f>
        <v>0</v>
      </c>
      <c r="AG48" s="68">
        <f>PERFIL_3_ESO!CC40*'3º ESO'!Y48</f>
        <v>0</v>
      </c>
      <c r="AH48" s="68">
        <f>PERFIL_3_ESO!CD40*'3º ESO'!Z48</f>
        <v>0</v>
      </c>
      <c r="AI48" s="68">
        <f>PERFIL_3_ESO!CE40*'3º ESO'!AA48</f>
        <v>0</v>
      </c>
      <c r="AJ48" s="154">
        <f t="shared" si="10"/>
        <v>0</v>
      </c>
      <c r="AK48" s="68">
        <f t="shared" si="11"/>
        <v>0</v>
      </c>
      <c r="AL48" s="68">
        <f t="shared" si="12"/>
        <v>0</v>
      </c>
      <c r="AM48" s="68">
        <f t="shared" si="13"/>
        <v>0</v>
      </c>
      <c r="AN48" s="68">
        <f t="shared" si="14"/>
        <v>0</v>
      </c>
      <c r="AO48" s="68">
        <f t="shared" si="15"/>
        <v>0</v>
      </c>
      <c r="AP48" s="68">
        <f t="shared" si="16"/>
        <v>0</v>
      </c>
      <c r="AQ48" s="155">
        <f t="shared" si="17"/>
        <v>0</v>
      </c>
    </row>
    <row r="49" spans="1:43">
      <c r="A49" s="29">
        <v>28</v>
      </c>
      <c r="B49" s="144" t="s">
        <v>128</v>
      </c>
      <c r="C49" s="148">
        <f t="shared" si="2"/>
        <v>65</v>
      </c>
      <c r="D49" s="147">
        <f t="shared" si="3"/>
        <v>24</v>
      </c>
      <c r="E49" s="147">
        <f t="shared" si="4"/>
        <v>77</v>
      </c>
      <c r="F49" s="147">
        <f t="shared" si="5"/>
        <v>75</v>
      </c>
      <c r="G49" s="147">
        <f t="shared" si="6"/>
        <v>66</v>
      </c>
      <c r="H49" s="147">
        <f t="shared" si="7"/>
        <v>63</v>
      </c>
      <c r="I49" s="147">
        <f t="shared" si="8"/>
        <v>35</v>
      </c>
      <c r="J49" s="147">
        <f t="shared" si="9"/>
        <v>49</v>
      </c>
      <c r="K49" s="154">
        <f>PERFIL_3_ESO!C41*'3º ESO'!C$3+PERFIL_3_ESO!K41*'3º ESO'!C$4+PERFIL_3_ESO!S41*'3º ESO'!C$5+PERFIL_3_ESO!AA41*'3º ESO'!C$6+PERFIL_3_ESO!AI41*'3º ESO'!C$7+PERFIL_3_ESO!AQ41*'3º ESO'!C$8+PERFIL_3_ESO!AY41*'3º ESO'!C$9+PERFIL_3_ESO!BG41*'3º ESO'!C$10+PERFIL_3_ESO!BO41*'3º ESO'!C$11</f>
        <v>0</v>
      </c>
      <c r="L49" s="68">
        <f>PERFIL_3_ESO!D41*'3º ESO'!D$3+PERFIL_3_ESO!L41*'3º ESO'!D$4+PERFIL_3_ESO!T41*'3º ESO'!D$5+PERFIL_3_ESO!AB41*'3º ESO'!D$6+PERFIL_3_ESO!AJ41*'3º ESO'!D$7+PERFIL_3_ESO!AR41*'3º ESO'!D$8+PERFIL_3_ESO!AZ41*'3º ESO'!D$9+PERFIL_3_ESO!BH41*'3º ESO'!D$10+PERFIL_3_ESO!BP41*'3º ESO'!D$11</f>
        <v>0</v>
      </c>
      <c r="M49" s="68">
        <f>PERFIL_3_ESO!E41*'3º ESO'!E$3+PERFIL_3_ESO!M41*'3º ESO'!E$4+PERFIL_3_ESO!U41*'3º ESO'!E$5+PERFIL_3_ESO!AC41*'3º ESO'!E$6+PERFIL_3_ESO!AK41*'3º ESO'!E$7+PERFIL_3_ESO!AS41*'3º ESO'!E$8+PERFIL_3_ESO!BA41*'3º ESO'!E$9+PERFIL_3_ESO!BI41*'3º ESO'!E$10+PERFIL_3_ESO!BQ41*'3º ESO'!E$11</f>
        <v>0</v>
      </c>
      <c r="N49" s="68">
        <f>PERFIL_3_ESO!F41*'3º ESO'!F$3+PERFIL_3_ESO!N41*'3º ESO'!F$4+PERFIL_3_ESO!V41*'3º ESO'!F$5+PERFIL_3_ESO!AD41*'3º ESO'!F$6+PERFIL_3_ESO!AL41*'3º ESO'!F$7+PERFIL_3_ESO!AT41*'3º ESO'!F$8+PERFIL_3_ESO!BB41*'3º ESO'!F$9+PERFIL_3_ESO!BJ41*'3º ESO'!F$10+PERFIL_3_ESO!BR41*'3º ESO'!F$11</f>
        <v>0</v>
      </c>
      <c r="O49" s="68">
        <f>PERFIL_3_ESO!G41*'3º ESO'!G$3+PERFIL_3_ESO!O41*'3º ESO'!G$4+PERFIL_3_ESO!W41*'3º ESO'!G$5+PERFIL_3_ESO!AE41*'3º ESO'!G$6+PERFIL_3_ESO!AM41*'3º ESO'!G$7+PERFIL_3_ESO!AU41*'3º ESO'!G$8+PERFIL_3_ESO!BC41*'3º ESO'!G$9+PERFIL_3_ESO!BK41*'3º ESO'!G$10+PERFIL_3_ESO!BS41*'3º ESO'!G$11</f>
        <v>0</v>
      </c>
      <c r="P49" s="68">
        <f>PERFIL_3_ESO!H41*'3º ESO'!H$3+PERFIL_3_ESO!P41*'3º ESO'!H$4+PERFIL_3_ESO!X41*'3º ESO'!H$5+PERFIL_3_ESO!AF41*'3º ESO'!H$6+PERFIL_3_ESO!AN41*'3º ESO'!H$7+PERFIL_3_ESO!AV41*'3º ESO'!H$8+PERFIL_3_ESO!BD41*'3º ESO'!H$9+PERFIL_3_ESO!BL41*'3º ESO'!H$10+PERFIL_3_ESO!BT41*'3º ESO'!H$11</f>
        <v>0</v>
      </c>
      <c r="Q49" s="68">
        <f>PERFIL_3_ESO!I41*'3º ESO'!I$3+PERFIL_3_ESO!Q41*'3º ESO'!I$4+PERFIL_3_ESO!Y41*'3º ESO'!I$5+PERFIL_3_ESO!AG41*'3º ESO'!I$6+PERFIL_3_ESO!AO41*'3º ESO'!I$7+PERFIL_3_ESO!AW41*'3º ESO'!I$8+PERFIL_3_ESO!BE41*'3º ESO'!I$9+PERFIL_3_ESO!BM41*'3º ESO'!I$10+PERFIL_3_ESO!BU41*'3º ESO'!I$11</f>
        <v>0</v>
      </c>
      <c r="R49" s="68">
        <f>PERFIL_3_ESO!J41*'3º ESO'!J$3+PERFIL_3_ESO!R41*'3º ESO'!J$4+PERFIL_3_ESO!Z41*'3º ESO'!J$5+PERFIL_3_ESO!AH41*'3º ESO'!J$6+PERFIL_3_ESO!AP41*'3º ESO'!J$7+PERFIL_3_ESO!AX41*'3º ESO'!J$8+PERFIL_3_ESO!BF41*'3º ESO'!J$9+PERFIL_3_ESO!BN41*'3º ESO'!J$10+PERFIL_3_ESO!BV41*'3º ESO'!J$11</f>
        <v>0</v>
      </c>
      <c r="S49" s="199">
        <f>IF(PERFIL_3_ESO!BW41='3º ESO'!$B$13,1,IF(PERFIL_3_ESO!BW41='3º ESO'!$B$14,2,IF(PERFIL_3_ESO!BW41='3º ESO'!$B$15,3,4)))</f>
        <v>1</v>
      </c>
      <c r="T49" s="161">
        <f>VLOOKUP($S49,'3º ESO'!$A$13:$J$16,3)</f>
        <v>0</v>
      </c>
      <c r="U49" s="32">
        <f>VLOOKUP($S49,'3º ESO'!$A$13:$J$16,4)</f>
        <v>0</v>
      </c>
      <c r="V49" s="32">
        <f>VLOOKUP($S49,'3º ESO'!$A$13:$J$16,5)</f>
        <v>0</v>
      </c>
      <c r="W49" s="32">
        <f>VLOOKUP($S49,'3º ESO'!$A$13:$J$16,6)</f>
        <v>0</v>
      </c>
      <c r="X49" s="32">
        <f>VLOOKUP($S49,'3º ESO'!$A$13:$J$16,7)</f>
        <v>0</v>
      </c>
      <c r="Y49" s="32">
        <f>VLOOKUP($S49,'3º ESO'!$A$13:$J$16,8)</f>
        <v>0</v>
      </c>
      <c r="Z49" s="32">
        <f>VLOOKUP($S49,'3º ESO'!$A$13:$J$16,9)</f>
        <v>0</v>
      </c>
      <c r="AA49" s="167">
        <f>VLOOKUP($S49,'3º ESO'!$A$13:$J$16,10)</f>
        <v>0</v>
      </c>
      <c r="AB49" s="68">
        <f>PERFIL_3_ESO!BX41*'3º ESO'!T49</f>
        <v>0</v>
      </c>
      <c r="AC49" s="68">
        <f>PERFIL_3_ESO!BY41*'3º ESO'!U49</f>
        <v>0</v>
      </c>
      <c r="AD49" s="68">
        <f>PERFIL_3_ESO!BZ41*'3º ESO'!V49</f>
        <v>0</v>
      </c>
      <c r="AE49" s="68">
        <f>PERFIL_3_ESO!CA41*'3º ESO'!W49</f>
        <v>0</v>
      </c>
      <c r="AF49" s="68">
        <f>PERFIL_3_ESO!CB41*'3º ESO'!X49</f>
        <v>0</v>
      </c>
      <c r="AG49" s="68">
        <f>PERFIL_3_ESO!CC41*'3º ESO'!Y49</f>
        <v>0</v>
      </c>
      <c r="AH49" s="68">
        <f>PERFIL_3_ESO!CD41*'3º ESO'!Z49</f>
        <v>0</v>
      </c>
      <c r="AI49" s="68">
        <f>PERFIL_3_ESO!CE41*'3º ESO'!AA49</f>
        <v>0</v>
      </c>
      <c r="AJ49" s="154">
        <f t="shared" si="10"/>
        <v>0</v>
      </c>
      <c r="AK49" s="68">
        <f t="shared" si="11"/>
        <v>0</v>
      </c>
      <c r="AL49" s="68">
        <f t="shared" si="12"/>
        <v>0</v>
      </c>
      <c r="AM49" s="68">
        <f t="shared" si="13"/>
        <v>0</v>
      </c>
      <c r="AN49" s="68">
        <f t="shared" si="14"/>
        <v>0</v>
      </c>
      <c r="AO49" s="68">
        <f t="shared" si="15"/>
        <v>0</v>
      </c>
      <c r="AP49" s="68">
        <f t="shared" si="16"/>
        <v>0</v>
      </c>
      <c r="AQ49" s="155">
        <f t="shared" si="17"/>
        <v>0</v>
      </c>
    </row>
    <row r="50" spans="1:43">
      <c r="A50" s="66">
        <v>29</v>
      </c>
      <c r="B50" s="145" t="s">
        <v>129</v>
      </c>
      <c r="C50" s="148">
        <f t="shared" si="2"/>
        <v>65</v>
      </c>
      <c r="D50" s="147">
        <f t="shared" si="3"/>
        <v>24</v>
      </c>
      <c r="E50" s="147">
        <f t="shared" si="4"/>
        <v>77</v>
      </c>
      <c r="F50" s="147">
        <f t="shared" si="5"/>
        <v>75</v>
      </c>
      <c r="G50" s="147">
        <f t="shared" si="6"/>
        <v>66</v>
      </c>
      <c r="H50" s="147">
        <f t="shared" si="7"/>
        <v>63</v>
      </c>
      <c r="I50" s="147">
        <f t="shared" si="8"/>
        <v>35</v>
      </c>
      <c r="J50" s="147">
        <f t="shared" si="9"/>
        <v>49</v>
      </c>
      <c r="K50" s="154">
        <f>PERFIL_3_ESO!C42*'3º ESO'!C$3+PERFIL_3_ESO!K42*'3º ESO'!C$4+PERFIL_3_ESO!S42*'3º ESO'!C$5+PERFIL_3_ESO!AA42*'3º ESO'!C$6+PERFIL_3_ESO!AI42*'3º ESO'!C$7+PERFIL_3_ESO!AQ42*'3º ESO'!C$8+PERFIL_3_ESO!AY42*'3º ESO'!C$9+PERFIL_3_ESO!BG42*'3º ESO'!C$10+PERFIL_3_ESO!BO42*'3º ESO'!C$11</f>
        <v>0</v>
      </c>
      <c r="L50" s="68">
        <f>PERFIL_3_ESO!D42*'3º ESO'!D$3+PERFIL_3_ESO!L42*'3º ESO'!D$4+PERFIL_3_ESO!T42*'3º ESO'!D$5+PERFIL_3_ESO!AB42*'3º ESO'!D$6+PERFIL_3_ESO!AJ42*'3º ESO'!D$7+PERFIL_3_ESO!AR42*'3º ESO'!D$8+PERFIL_3_ESO!AZ42*'3º ESO'!D$9+PERFIL_3_ESO!BH42*'3º ESO'!D$10+PERFIL_3_ESO!BP42*'3º ESO'!D$11</f>
        <v>0</v>
      </c>
      <c r="M50" s="68">
        <f>PERFIL_3_ESO!E42*'3º ESO'!E$3+PERFIL_3_ESO!M42*'3º ESO'!E$4+PERFIL_3_ESO!U42*'3º ESO'!E$5+PERFIL_3_ESO!AC42*'3º ESO'!E$6+PERFIL_3_ESO!AK42*'3º ESO'!E$7+PERFIL_3_ESO!AS42*'3º ESO'!E$8+PERFIL_3_ESO!BA42*'3º ESO'!E$9+PERFIL_3_ESO!BI42*'3º ESO'!E$10+PERFIL_3_ESO!BQ42*'3º ESO'!E$11</f>
        <v>0</v>
      </c>
      <c r="N50" s="68">
        <f>PERFIL_3_ESO!F42*'3º ESO'!F$3+PERFIL_3_ESO!N42*'3º ESO'!F$4+PERFIL_3_ESO!V42*'3º ESO'!F$5+PERFIL_3_ESO!AD42*'3º ESO'!F$6+PERFIL_3_ESO!AL42*'3º ESO'!F$7+PERFIL_3_ESO!AT42*'3º ESO'!F$8+PERFIL_3_ESO!BB42*'3º ESO'!F$9+PERFIL_3_ESO!BJ42*'3º ESO'!F$10+PERFIL_3_ESO!BR42*'3º ESO'!F$11</f>
        <v>0</v>
      </c>
      <c r="O50" s="68">
        <f>PERFIL_3_ESO!G42*'3º ESO'!G$3+PERFIL_3_ESO!O42*'3º ESO'!G$4+PERFIL_3_ESO!W42*'3º ESO'!G$5+PERFIL_3_ESO!AE42*'3º ESO'!G$6+PERFIL_3_ESO!AM42*'3º ESO'!G$7+PERFIL_3_ESO!AU42*'3º ESO'!G$8+PERFIL_3_ESO!BC42*'3º ESO'!G$9+PERFIL_3_ESO!BK42*'3º ESO'!G$10+PERFIL_3_ESO!BS42*'3º ESO'!G$11</f>
        <v>0</v>
      </c>
      <c r="P50" s="68">
        <f>PERFIL_3_ESO!H42*'3º ESO'!H$3+PERFIL_3_ESO!P42*'3º ESO'!H$4+PERFIL_3_ESO!X42*'3º ESO'!H$5+PERFIL_3_ESO!AF42*'3º ESO'!H$6+PERFIL_3_ESO!AN42*'3º ESO'!H$7+PERFIL_3_ESO!AV42*'3º ESO'!H$8+PERFIL_3_ESO!BD42*'3º ESO'!H$9+PERFIL_3_ESO!BL42*'3º ESO'!H$10+PERFIL_3_ESO!BT42*'3º ESO'!H$11</f>
        <v>0</v>
      </c>
      <c r="Q50" s="68">
        <f>PERFIL_3_ESO!I42*'3º ESO'!I$3+PERFIL_3_ESO!Q42*'3º ESO'!I$4+PERFIL_3_ESO!Y42*'3º ESO'!I$5+PERFIL_3_ESO!AG42*'3º ESO'!I$6+PERFIL_3_ESO!AO42*'3º ESO'!I$7+PERFIL_3_ESO!AW42*'3º ESO'!I$8+PERFIL_3_ESO!BE42*'3º ESO'!I$9+PERFIL_3_ESO!BM42*'3º ESO'!I$10+PERFIL_3_ESO!BU42*'3º ESO'!I$11</f>
        <v>0</v>
      </c>
      <c r="R50" s="68">
        <f>PERFIL_3_ESO!J42*'3º ESO'!J$3+PERFIL_3_ESO!R42*'3º ESO'!J$4+PERFIL_3_ESO!Z42*'3º ESO'!J$5+PERFIL_3_ESO!AH42*'3º ESO'!J$6+PERFIL_3_ESO!AP42*'3º ESO'!J$7+PERFIL_3_ESO!AX42*'3º ESO'!J$8+PERFIL_3_ESO!BF42*'3º ESO'!J$9+PERFIL_3_ESO!BN42*'3º ESO'!J$10+PERFIL_3_ESO!BV42*'3º ESO'!J$11</f>
        <v>0</v>
      </c>
      <c r="S50" s="199">
        <f>IF(PERFIL_3_ESO!BW42='3º ESO'!$B$13,1,IF(PERFIL_3_ESO!BW42='3º ESO'!$B$14,2,IF(PERFIL_3_ESO!BW42='3º ESO'!$B$15,3,4)))</f>
        <v>1</v>
      </c>
      <c r="T50" s="161">
        <f>VLOOKUP($S50,'3º ESO'!$A$13:$J$16,3)</f>
        <v>0</v>
      </c>
      <c r="U50" s="32">
        <f>VLOOKUP($S50,'3º ESO'!$A$13:$J$16,4)</f>
        <v>0</v>
      </c>
      <c r="V50" s="32">
        <f>VLOOKUP($S50,'3º ESO'!$A$13:$J$16,5)</f>
        <v>0</v>
      </c>
      <c r="W50" s="32">
        <f>VLOOKUP($S50,'3º ESO'!$A$13:$J$16,6)</f>
        <v>0</v>
      </c>
      <c r="X50" s="32">
        <f>VLOOKUP($S50,'3º ESO'!$A$13:$J$16,7)</f>
        <v>0</v>
      </c>
      <c r="Y50" s="32">
        <f>VLOOKUP($S50,'3º ESO'!$A$13:$J$16,8)</f>
        <v>0</v>
      </c>
      <c r="Z50" s="32">
        <f>VLOOKUP($S50,'3º ESO'!$A$13:$J$16,9)</f>
        <v>0</v>
      </c>
      <c r="AA50" s="167">
        <f>VLOOKUP($S50,'3º ESO'!$A$13:$J$16,10)</f>
        <v>0</v>
      </c>
      <c r="AB50" s="68">
        <f>PERFIL_3_ESO!BX42*'3º ESO'!T50</f>
        <v>0</v>
      </c>
      <c r="AC50" s="68">
        <f>PERFIL_3_ESO!BY42*'3º ESO'!U50</f>
        <v>0</v>
      </c>
      <c r="AD50" s="68">
        <f>PERFIL_3_ESO!BZ42*'3º ESO'!V50</f>
        <v>0</v>
      </c>
      <c r="AE50" s="68">
        <f>PERFIL_3_ESO!CA42*'3º ESO'!W50</f>
        <v>0</v>
      </c>
      <c r="AF50" s="68">
        <f>PERFIL_3_ESO!CB42*'3º ESO'!X50</f>
        <v>0</v>
      </c>
      <c r="AG50" s="68">
        <f>PERFIL_3_ESO!CC42*'3º ESO'!Y50</f>
        <v>0</v>
      </c>
      <c r="AH50" s="68">
        <f>PERFIL_3_ESO!CD42*'3º ESO'!Z50</f>
        <v>0</v>
      </c>
      <c r="AI50" s="68">
        <f>PERFIL_3_ESO!CE42*'3º ESO'!AA50</f>
        <v>0</v>
      </c>
      <c r="AJ50" s="154">
        <f t="shared" si="10"/>
        <v>0</v>
      </c>
      <c r="AK50" s="68">
        <f t="shared" si="11"/>
        <v>0</v>
      </c>
      <c r="AL50" s="68">
        <f t="shared" si="12"/>
        <v>0</v>
      </c>
      <c r="AM50" s="68">
        <f t="shared" si="13"/>
        <v>0</v>
      </c>
      <c r="AN50" s="68">
        <f t="shared" si="14"/>
        <v>0</v>
      </c>
      <c r="AO50" s="68">
        <f t="shared" si="15"/>
        <v>0</v>
      </c>
      <c r="AP50" s="68">
        <f t="shared" si="16"/>
        <v>0</v>
      </c>
      <c r="AQ50" s="155">
        <f t="shared" si="17"/>
        <v>0</v>
      </c>
    </row>
    <row r="51" spans="1:43">
      <c r="A51" s="29">
        <v>30</v>
      </c>
      <c r="B51" s="144" t="s">
        <v>130</v>
      </c>
      <c r="C51" s="148">
        <f t="shared" si="2"/>
        <v>65</v>
      </c>
      <c r="D51" s="147">
        <f t="shared" si="3"/>
        <v>24</v>
      </c>
      <c r="E51" s="147">
        <f t="shared" si="4"/>
        <v>77</v>
      </c>
      <c r="F51" s="147">
        <f t="shared" si="5"/>
        <v>75</v>
      </c>
      <c r="G51" s="147">
        <f t="shared" si="6"/>
        <v>66</v>
      </c>
      <c r="H51" s="147">
        <f t="shared" si="7"/>
        <v>63</v>
      </c>
      <c r="I51" s="147">
        <f t="shared" si="8"/>
        <v>35</v>
      </c>
      <c r="J51" s="147">
        <f t="shared" si="9"/>
        <v>49</v>
      </c>
      <c r="K51" s="154">
        <f>PERFIL_3_ESO!C43*'3º ESO'!C$3+PERFIL_3_ESO!K43*'3º ESO'!C$4+PERFIL_3_ESO!S43*'3º ESO'!C$5+PERFIL_3_ESO!AA43*'3º ESO'!C$6+PERFIL_3_ESO!AI43*'3º ESO'!C$7+PERFIL_3_ESO!AQ43*'3º ESO'!C$8+PERFIL_3_ESO!AY43*'3º ESO'!C$9+PERFIL_3_ESO!BG43*'3º ESO'!C$10+PERFIL_3_ESO!BO43*'3º ESO'!C$11</f>
        <v>0</v>
      </c>
      <c r="L51" s="68">
        <f>PERFIL_3_ESO!D43*'3º ESO'!D$3+PERFIL_3_ESO!L43*'3º ESO'!D$4+PERFIL_3_ESO!T43*'3º ESO'!D$5+PERFIL_3_ESO!AB43*'3º ESO'!D$6+PERFIL_3_ESO!AJ43*'3º ESO'!D$7+PERFIL_3_ESO!AR43*'3º ESO'!D$8+PERFIL_3_ESO!AZ43*'3º ESO'!D$9+PERFIL_3_ESO!BH43*'3º ESO'!D$10+PERFIL_3_ESO!BP43*'3º ESO'!D$11</f>
        <v>0</v>
      </c>
      <c r="M51" s="68">
        <f>PERFIL_3_ESO!E43*'3º ESO'!E$3+PERFIL_3_ESO!M43*'3º ESO'!E$4+PERFIL_3_ESO!U43*'3º ESO'!E$5+PERFIL_3_ESO!AC43*'3º ESO'!E$6+PERFIL_3_ESO!AK43*'3º ESO'!E$7+PERFIL_3_ESO!AS43*'3º ESO'!E$8+PERFIL_3_ESO!BA43*'3º ESO'!E$9+PERFIL_3_ESO!BI43*'3º ESO'!E$10+PERFIL_3_ESO!BQ43*'3º ESO'!E$11</f>
        <v>0</v>
      </c>
      <c r="N51" s="68">
        <f>PERFIL_3_ESO!F43*'3º ESO'!F$3+PERFIL_3_ESO!N43*'3º ESO'!F$4+PERFIL_3_ESO!V43*'3º ESO'!F$5+PERFIL_3_ESO!AD43*'3º ESO'!F$6+PERFIL_3_ESO!AL43*'3º ESO'!F$7+PERFIL_3_ESO!AT43*'3º ESO'!F$8+PERFIL_3_ESO!BB43*'3º ESO'!F$9+PERFIL_3_ESO!BJ43*'3º ESO'!F$10+PERFIL_3_ESO!BR43*'3º ESO'!F$11</f>
        <v>0</v>
      </c>
      <c r="O51" s="68">
        <f>PERFIL_3_ESO!G43*'3º ESO'!G$3+PERFIL_3_ESO!O43*'3º ESO'!G$4+PERFIL_3_ESO!W43*'3º ESO'!G$5+PERFIL_3_ESO!AE43*'3º ESO'!G$6+PERFIL_3_ESO!AM43*'3º ESO'!G$7+PERFIL_3_ESO!AU43*'3º ESO'!G$8+PERFIL_3_ESO!BC43*'3º ESO'!G$9+PERFIL_3_ESO!BK43*'3º ESO'!G$10+PERFIL_3_ESO!BS43*'3º ESO'!G$11</f>
        <v>0</v>
      </c>
      <c r="P51" s="68">
        <f>PERFIL_3_ESO!H43*'3º ESO'!H$3+PERFIL_3_ESO!P43*'3º ESO'!H$4+PERFIL_3_ESO!X43*'3º ESO'!H$5+PERFIL_3_ESO!AF43*'3º ESO'!H$6+PERFIL_3_ESO!AN43*'3º ESO'!H$7+PERFIL_3_ESO!AV43*'3º ESO'!H$8+PERFIL_3_ESO!BD43*'3º ESO'!H$9+PERFIL_3_ESO!BL43*'3º ESO'!H$10+PERFIL_3_ESO!BT43*'3º ESO'!H$11</f>
        <v>0</v>
      </c>
      <c r="Q51" s="68">
        <f>PERFIL_3_ESO!I43*'3º ESO'!I$3+PERFIL_3_ESO!Q43*'3º ESO'!I$4+PERFIL_3_ESO!Y43*'3º ESO'!I$5+PERFIL_3_ESO!AG43*'3º ESO'!I$6+PERFIL_3_ESO!AO43*'3º ESO'!I$7+PERFIL_3_ESO!AW43*'3º ESO'!I$8+PERFIL_3_ESO!BE43*'3º ESO'!I$9+PERFIL_3_ESO!BM43*'3º ESO'!I$10+PERFIL_3_ESO!BU43*'3º ESO'!I$11</f>
        <v>0</v>
      </c>
      <c r="R51" s="68">
        <f>PERFIL_3_ESO!J43*'3º ESO'!J$3+PERFIL_3_ESO!R43*'3º ESO'!J$4+PERFIL_3_ESO!Z43*'3º ESO'!J$5+PERFIL_3_ESO!AH43*'3º ESO'!J$6+PERFIL_3_ESO!AP43*'3º ESO'!J$7+PERFIL_3_ESO!AX43*'3º ESO'!J$8+PERFIL_3_ESO!BF43*'3º ESO'!J$9+PERFIL_3_ESO!BN43*'3º ESO'!J$10+PERFIL_3_ESO!BV43*'3º ESO'!J$11</f>
        <v>0</v>
      </c>
      <c r="S51" s="199">
        <f>IF(PERFIL_3_ESO!BW43='3º ESO'!$B$13,1,IF(PERFIL_3_ESO!BW43='3º ESO'!$B$14,2,IF(PERFIL_3_ESO!BW43='3º ESO'!$B$15,3,4)))</f>
        <v>1</v>
      </c>
      <c r="T51" s="161">
        <f>VLOOKUP($S51,'3º ESO'!$A$13:$J$16,3)</f>
        <v>0</v>
      </c>
      <c r="U51" s="32">
        <f>VLOOKUP($S51,'3º ESO'!$A$13:$J$16,4)</f>
        <v>0</v>
      </c>
      <c r="V51" s="32">
        <f>VLOOKUP($S51,'3º ESO'!$A$13:$J$16,5)</f>
        <v>0</v>
      </c>
      <c r="W51" s="32">
        <f>VLOOKUP($S51,'3º ESO'!$A$13:$J$16,6)</f>
        <v>0</v>
      </c>
      <c r="X51" s="32">
        <f>VLOOKUP($S51,'3º ESO'!$A$13:$J$16,7)</f>
        <v>0</v>
      </c>
      <c r="Y51" s="32">
        <f>VLOOKUP($S51,'3º ESO'!$A$13:$J$16,8)</f>
        <v>0</v>
      </c>
      <c r="Z51" s="32">
        <f>VLOOKUP($S51,'3º ESO'!$A$13:$J$16,9)</f>
        <v>0</v>
      </c>
      <c r="AA51" s="167">
        <f>VLOOKUP($S51,'3º ESO'!$A$13:$J$16,10)</f>
        <v>0</v>
      </c>
      <c r="AB51" s="68">
        <f>PERFIL_3_ESO!BX43*'3º ESO'!T51</f>
        <v>0</v>
      </c>
      <c r="AC51" s="68">
        <f>PERFIL_3_ESO!BY43*'3º ESO'!U51</f>
        <v>0</v>
      </c>
      <c r="AD51" s="68">
        <f>PERFIL_3_ESO!BZ43*'3º ESO'!V51</f>
        <v>0</v>
      </c>
      <c r="AE51" s="68">
        <f>PERFIL_3_ESO!CA43*'3º ESO'!W51</f>
        <v>0</v>
      </c>
      <c r="AF51" s="68">
        <f>PERFIL_3_ESO!CB43*'3º ESO'!X51</f>
        <v>0</v>
      </c>
      <c r="AG51" s="68">
        <f>PERFIL_3_ESO!CC43*'3º ESO'!Y51</f>
        <v>0</v>
      </c>
      <c r="AH51" s="68">
        <f>PERFIL_3_ESO!CD43*'3º ESO'!Z51</f>
        <v>0</v>
      </c>
      <c r="AI51" s="68">
        <f>PERFIL_3_ESO!CE43*'3º ESO'!AA51</f>
        <v>0</v>
      </c>
      <c r="AJ51" s="154">
        <f t="shared" si="10"/>
        <v>0</v>
      </c>
      <c r="AK51" s="68">
        <f t="shared" si="11"/>
        <v>0</v>
      </c>
      <c r="AL51" s="68">
        <f t="shared" si="12"/>
        <v>0</v>
      </c>
      <c r="AM51" s="68">
        <f t="shared" si="13"/>
        <v>0</v>
      </c>
      <c r="AN51" s="68">
        <f t="shared" si="14"/>
        <v>0</v>
      </c>
      <c r="AO51" s="68">
        <f t="shared" si="15"/>
        <v>0</v>
      </c>
      <c r="AP51" s="68">
        <f t="shared" si="16"/>
        <v>0</v>
      </c>
      <c r="AQ51" s="155">
        <f t="shared" si="17"/>
        <v>0</v>
      </c>
    </row>
    <row r="52" spans="1:43">
      <c r="A52" s="29">
        <v>31</v>
      </c>
      <c r="B52" s="145" t="s">
        <v>131</v>
      </c>
      <c r="C52" s="148">
        <f t="shared" si="2"/>
        <v>65</v>
      </c>
      <c r="D52" s="147">
        <f t="shared" si="3"/>
        <v>24</v>
      </c>
      <c r="E52" s="147">
        <f t="shared" si="4"/>
        <v>77</v>
      </c>
      <c r="F52" s="147">
        <f t="shared" si="5"/>
        <v>75</v>
      </c>
      <c r="G52" s="147">
        <f t="shared" si="6"/>
        <v>66</v>
      </c>
      <c r="H52" s="147">
        <f t="shared" si="7"/>
        <v>63</v>
      </c>
      <c r="I52" s="147">
        <f t="shared" si="8"/>
        <v>35</v>
      </c>
      <c r="J52" s="147">
        <f t="shared" si="9"/>
        <v>49</v>
      </c>
      <c r="K52" s="154">
        <f>PERFIL_3_ESO!C44*'3º ESO'!C$3+PERFIL_3_ESO!K44*'3º ESO'!C$4+PERFIL_3_ESO!S44*'3º ESO'!C$5+PERFIL_3_ESO!AA44*'3º ESO'!C$6+PERFIL_3_ESO!AI44*'3º ESO'!C$7+PERFIL_3_ESO!AQ44*'3º ESO'!C$8+PERFIL_3_ESO!AY44*'3º ESO'!C$9+PERFIL_3_ESO!BG44*'3º ESO'!C$10+PERFIL_3_ESO!BO44*'3º ESO'!C$11</f>
        <v>0</v>
      </c>
      <c r="L52" s="68">
        <f>PERFIL_3_ESO!D44*'3º ESO'!D$3+PERFIL_3_ESO!L44*'3º ESO'!D$4+PERFIL_3_ESO!T44*'3º ESO'!D$5+PERFIL_3_ESO!AB44*'3º ESO'!D$6+PERFIL_3_ESO!AJ44*'3º ESO'!D$7+PERFIL_3_ESO!AR44*'3º ESO'!D$8+PERFIL_3_ESO!AZ44*'3º ESO'!D$9+PERFIL_3_ESO!BH44*'3º ESO'!D$10+PERFIL_3_ESO!BP44*'3º ESO'!D$11</f>
        <v>0</v>
      </c>
      <c r="M52" s="68">
        <f>PERFIL_3_ESO!E44*'3º ESO'!E$3+PERFIL_3_ESO!M44*'3º ESO'!E$4+PERFIL_3_ESO!U44*'3º ESO'!E$5+PERFIL_3_ESO!AC44*'3º ESO'!E$6+PERFIL_3_ESO!AK44*'3º ESO'!E$7+PERFIL_3_ESO!AS44*'3º ESO'!E$8+PERFIL_3_ESO!BA44*'3º ESO'!E$9+PERFIL_3_ESO!BI44*'3º ESO'!E$10+PERFIL_3_ESO!BQ44*'3º ESO'!E$11</f>
        <v>0</v>
      </c>
      <c r="N52" s="68">
        <f>PERFIL_3_ESO!F44*'3º ESO'!F$3+PERFIL_3_ESO!N44*'3º ESO'!F$4+PERFIL_3_ESO!V44*'3º ESO'!F$5+PERFIL_3_ESO!AD44*'3º ESO'!F$6+PERFIL_3_ESO!AL44*'3º ESO'!F$7+PERFIL_3_ESO!AT44*'3º ESO'!F$8+PERFIL_3_ESO!BB44*'3º ESO'!F$9+PERFIL_3_ESO!BJ44*'3º ESO'!F$10+PERFIL_3_ESO!BR44*'3º ESO'!F$11</f>
        <v>0</v>
      </c>
      <c r="O52" s="68">
        <f>PERFIL_3_ESO!G44*'3º ESO'!G$3+PERFIL_3_ESO!O44*'3º ESO'!G$4+PERFIL_3_ESO!W44*'3º ESO'!G$5+PERFIL_3_ESO!AE44*'3º ESO'!G$6+PERFIL_3_ESO!AM44*'3º ESO'!G$7+PERFIL_3_ESO!AU44*'3º ESO'!G$8+PERFIL_3_ESO!BC44*'3º ESO'!G$9+PERFIL_3_ESO!BK44*'3º ESO'!G$10+PERFIL_3_ESO!BS44*'3º ESO'!G$11</f>
        <v>0</v>
      </c>
      <c r="P52" s="68">
        <f>PERFIL_3_ESO!H44*'3º ESO'!H$3+PERFIL_3_ESO!P44*'3º ESO'!H$4+PERFIL_3_ESO!X44*'3º ESO'!H$5+PERFIL_3_ESO!AF44*'3º ESO'!H$6+PERFIL_3_ESO!AN44*'3º ESO'!H$7+PERFIL_3_ESO!AV44*'3º ESO'!H$8+PERFIL_3_ESO!BD44*'3º ESO'!H$9+PERFIL_3_ESO!BL44*'3º ESO'!H$10+PERFIL_3_ESO!BT44*'3º ESO'!H$11</f>
        <v>0</v>
      </c>
      <c r="Q52" s="68">
        <f>PERFIL_3_ESO!I44*'3º ESO'!I$3+PERFIL_3_ESO!Q44*'3º ESO'!I$4+PERFIL_3_ESO!Y44*'3º ESO'!I$5+PERFIL_3_ESO!AG44*'3º ESO'!I$6+PERFIL_3_ESO!AO44*'3º ESO'!I$7+PERFIL_3_ESO!AW44*'3º ESO'!I$8+PERFIL_3_ESO!BE44*'3º ESO'!I$9+PERFIL_3_ESO!BM44*'3º ESO'!I$10+PERFIL_3_ESO!BU44*'3º ESO'!I$11</f>
        <v>0</v>
      </c>
      <c r="R52" s="68">
        <f>PERFIL_3_ESO!J44*'3º ESO'!J$3+PERFIL_3_ESO!R44*'3º ESO'!J$4+PERFIL_3_ESO!Z44*'3º ESO'!J$5+PERFIL_3_ESO!AH44*'3º ESO'!J$6+PERFIL_3_ESO!AP44*'3º ESO'!J$7+PERFIL_3_ESO!AX44*'3º ESO'!J$8+PERFIL_3_ESO!BF44*'3º ESO'!J$9+PERFIL_3_ESO!BN44*'3º ESO'!J$10+PERFIL_3_ESO!BV44*'3º ESO'!J$11</f>
        <v>0</v>
      </c>
      <c r="S52" s="199">
        <f>IF(PERFIL_3_ESO!BW44='3º ESO'!$B$13,1,IF(PERFIL_3_ESO!BW44='3º ESO'!$B$14,2,IF(PERFIL_3_ESO!BW44='3º ESO'!$B$15,3,4)))</f>
        <v>1</v>
      </c>
      <c r="T52" s="161">
        <f>VLOOKUP($S52,'3º ESO'!$A$13:$J$16,3)</f>
        <v>0</v>
      </c>
      <c r="U52" s="32">
        <f>VLOOKUP($S52,'3º ESO'!$A$13:$J$16,4)</f>
        <v>0</v>
      </c>
      <c r="V52" s="32">
        <f>VLOOKUP($S52,'3º ESO'!$A$13:$J$16,5)</f>
        <v>0</v>
      </c>
      <c r="W52" s="32">
        <f>VLOOKUP($S52,'3º ESO'!$A$13:$J$16,6)</f>
        <v>0</v>
      </c>
      <c r="X52" s="32">
        <f>VLOOKUP($S52,'3º ESO'!$A$13:$J$16,7)</f>
        <v>0</v>
      </c>
      <c r="Y52" s="32">
        <f>VLOOKUP($S52,'3º ESO'!$A$13:$J$16,8)</f>
        <v>0</v>
      </c>
      <c r="Z52" s="32">
        <f>VLOOKUP($S52,'3º ESO'!$A$13:$J$16,9)</f>
        <v>0</v>
      </c>
      <c r="AA52" s="167">
        <f>VLOOKUP($S52,'3º ESO'!$A$13:$J$16,10)</f>
        <v>0</v>
      </c>
      <c r="AB52" s="68">
        <f>PERFIL_3_ESO!BX44*'3º ESO'!T52</f>
        <v>0</v>
      </c>
      <c r="AC52" s="68">
        <f>PERFIL_3_ESO!BY44*'3º ESO'!U52</f>
        <v>0</v>
      </c>
      <c r="AD52" s="68">
        <f>PERFIL_3_ESO!BZ44*'3º ESO'!V52</f>
        <v>0</v>
      </c>
      <c r="AE52" s="68">
        <f>PERFIL_3_ESO!CA44*'3º ESO'!W52</f>
        <v>0</v>
      </c>
      <c r="AF52" s="68">
        <f>PERFIL_3_ESO!CB44*'3º ESO'!X52</f>
        <v>0</v>
      </c>
      <c r="AG52" s="68">
        <f>PERFIL_3_ESO!CC44*'3º ESO'!Y52</f>
        <v>0</v>
      </c>
      <c r="AH52" s="68">
        <f>PERFIL_3_ESO!CD44*'3º ESO'!Z52</f>
        <v>0</v>
      </c>
      <c r="AI52" s="68">
        <f>PERFIL_3_ESO!CE44*'3º ESO'!AA52</f>
        <v>0</v>
      </c>
      <c r="AJ52" s="154">
        <f t="shared" si="10"/>
        <v>0</v>
      </c>
      <c r="AK52" s="68">
        <f t="shared" si="11"/>
        <v>0</v>
      </c>
      <c r="AL52" s="68">
        <f t="shared" si="12"/>
        <v>0</v>
      </c>
      <c r="AM52" s="68">
        <f t="shared" si="13"/>
        <v>0</v>
      </c>
      <c r="AN52" s="68">
        <f t="shared" si="14"/>
        <v>0</v>
      </c>
      <c r="AO52" s="68">
        <f t="shared" si="15"/>
        <v>0</v>
      </c>
      <c r="AP52" s="68">
        <f t="shared" si="16"/>
        <v>0</v>
      </c>
      <c r="AQ52" s="155">
        <f t="shared" si="17"/>
        <v>0</v>
      </c>
    </row>
    <row r="53" spans="1:43">
      <c r="A53" s="66">
        <v>32</v>
      </c>
      <c r="B53" s="144" t="s">
        <v>132</v>
      </c>
      <c r="C53" s="148">
        <f t="shared" si="2"/>
        <v>65</v>
      </c>
      <c r="D53" s="147">
        <f t="shared" si="3"/>
        <v>24</v>
      </c>
      <c r="E53" s="147">
        <f t="shared" si="4"/>
        <v>77</v>
      </c>
      <c r="F53" s="147">
        <f t="shared" si="5"/>
        <v>75</v>
      </c>
      <c r="G53" s="147">
        <f t="shared" si="6"/>
        <v>66</v>
      </c>
      <c r="H53" s="147">
        <f t="shared" si="7"/>
        <v>63</v>
      </c>
      <c r="I53" s="147">
        <f t="shared" si="8"/>
        <v>35</v>
      </c>
      <c r="J53" s="147">
        <f t="shared" si="9"/>
        <v>49</v>
      </c>
      <c r="K53" s="154">
        <f>PERFIL_3_ESO!C45*'3º ESO'!C$3+PERFIL_3_ESO!K45*'3º ESO'!C$4+PERFIL_3_ESO!S45*'3º ESO'!C$5+PERFIL_3_ESO!AA45*'3º ESO'!C$6+PERFIL_3_ESO!AI45*'3º ESO'!C$7+PERFIL_3_ESO!AQ45*'3º ESO'!C$8+PERFIL_3_ESO!AY45*'3º ESO'!C$9+PERFIL_3_ESO!BG45*'3º ESO'!C$10+PERFIL_3_ESO!BO45*'3º ESO'!C$11</f>
        <v>0</v>
      </c>
      <c r="L53" s="68">
        <f>PERFIL_3_ESO!D45*'3º ESO'!D$3+PERFIL_3_ESO!L45*'3º ESO'!D$4+PERFIL_3_ESO!T45*'3º ESO'!D$5+PERFIL_3_ESO!AB45*'3º ESO'!D$6+PERFIL_3_ESO!AJ45*'3º ESO'!D$7+PERFIL_3_ESO!AR45*'3º ESO'!D$8+PERFIL_3_ESO!AZ45*'3º ESO'!D$9+PERFIL_3_ESO!BH45*'3º ESO'!D$10+PERFIL_3_ESO!BP45*'3º ESO'!D$11</f>
        <v>0</v>
      </c>
      <c r="M53" s="68">
        <f>PERFIL_3_ESO!E45*'3º ESO'!E$3+PERFIL_3_ESO!M45*'3º ESO'!E$4+PERFIL_3_ESO!U45*'3º ESO'!E$5+PERFIL_3_ESO!AC45*'3º ESO'!E$6+PERFIL_3_ESO!AK45*'3º ESO'!E$7+PERFIL_3_ESO!AS45*'3º ESO'!E$8+PERFIL_3_ESO!BA45*'3º ESO'!E$9+PERFIL_3_ESO!BI45*'3º ESO'!E$10+PERFIL_3_ESO!BQ45*'3º ESO'!E$11</f>
        <v>0</v>
      </c>
      <c r="N53" s="68">
        <f>PERFIL_3_ESO!F45*'3º ESO'!F$3+PERFIL_3_ESO!N45*'3º ESO'!F$4+PERFIL_3_ESO!V45*'3º ESO'!F$5+PERFIL_3_ESO!AD45*'3º ESO'!F$6+PERFIL_3_ESO!AL45*'3º ESO'!F$7+PERFIL_3_ESO!AT45*'3º ESO'!F$8+PERFIL_3_ESO!BB45*'3º ESO'!F$9+PERFIL_3_ESO!BJ45*'3º ESO'!F$10+PERFIL_3_ESO!BR45*'3º ESO'!F$11</f>
        <v>0</v>
      </c>
      <c r="O53" s="68">
        <f>PERFIL_3_ESO!G45*'3º ESO'!G$3+PERFIL_3_ESO!O45*'3º ESO'!G$4+PERFIL_3_ESO!W45*'3º ESO'!G$5+PERFIL_3_ESO!AE45*'3º ESO'!G$6+PERFIL_3_ESO!AM45*'3º ESO'!G$7+PERFIL_3_ESO!AU45*'3º ESO'!G$8+PERFIL_3_ESO!BC45*'3º ESO'!G$9+PERFIL_3_ESO!BK45*'3º ESO'!G$10+PERFIL_3_ESO!BS45*'3º ESO'!G$11</f>
        <v>0</v>
      </c>
      <c r="P53" s="68">
        <f>PERFIL_3_ESO!H45*'3º ESO'!H$3+PERFIL_3_ESO!P45*'3º ESO'!H$4+PERFIL_3_ESO!X45*'3º ESO'!H$5+PERFIL_3_ESO!AF45*'3º ESO'!H$6+PERFIL_3_ESO!AN45*'3º ESO'!H$7+PERFIL_3_ESO!AV45*'3º ESO'!H$8+PERFIL_3_ESO!BD45*'3º ESO'!H$9+PERFIL_3_ESO!BL45*'3º ESO'!H$10+PERFIL_3_ESO!BT45*'3º ESO'!H$11</f>
        <v>0</v>
      </c>
      <c r="Q53" s="68">
        <f>PERFIL_3_ESO!I45*'3º ESO'!I$3+PERFIL_3_ESO!Q45*'3º ESO'!I$4+PERFIL_3_ESO!Y45*'3º ESO'!I$5+PERFIL_3_ESO!AG45*'3º ESO'!I$6+PERFIL_3_ESO!AO45*'3º ESO'!I$7+PERFIL_3_ESO!AW45*'3º ESO'!I$8+PERFIL_3_ESO!BE45*'3º ESO'!I$9+PERFIL_3_ESO!BM45*'3º ESO'!I$10+PERFIL_3_ESO!BU45*'3º ESO'!I$11</f>
        <v>0</v>
      </c>
      <c r="R53" s="68">
        <f>PERFIL_3_ESO!J45*'3º ESO'!J$3+PERFIL_3_ESO!R45*'3º ESO'!J$4+PERFIL_3_ESO!Z45*'3º ESO'!J$5+PERFIL_3_ESO!AH45*'3º ESO'!J$6+PERFIL_3_ESO!AP45*'3º ESO'!J$7+PERFIL_3_ESO!AX45*'3º ESO'!J$8+PERFIL_3_ESO!BF45*'3º ESO'!J$9+PERFIL_3_ESO!BN45*'3º ESO'!J$10+PERFIL_3_ESO!BV45*'3º ESO'!J$11</f>
        <v>0</v>
      </c>
      <c r="S53" s="199">
        <f>IF(PERFIL_3_ESO!BW45='3º ESO'!$B$13,1,IF(PERFIL_3_ESO!BW45='3º ESO'!$B$14,2,IF(PERFIL_3_ESO!BW45='3º ESO'!$B$15,3,4)))</f>
        <v>1</v>
      </c>
      <c r="T53" s="161">
        <f>VLOOKUP($S53,'3º ESO'!$A$13:$J$16,3)</f>
        <v>0</v>
      </c>
      <c r="U53" s="32">
        <f>VLOOKUP($S53,'3º ESO'!$A$13:$J$16,4)</f>
        <v>0</v>
      </c>
      <c r="V53" s="32">
        <f>VLOOKUP($S53,'3º ESO'!$A$13:$J$16,5)</f>
        <v>0</v>
      </c>
      <c r="W53" s="32">
        <f>VLOOKUP($S53,'3º ESO'!$A$13:$J$16,6)</f>
        <v>0</v>
      </c>
      <c r="X53" s="32">
        <f>VLOOKUP($S53,'3º ESO'!$A$13:$J$16,7)</f>
        <v>0</v>
      </c>
      <c r="Y53" s="32">
        <f>VLOOKUP($S53,'3º ESO'!$A$13:$J$16,8)</f>
        <v>0</v>
      </c>
      <c r="Z53" s="32">
        <f>VLOOKUP($S53,'3º ESO'!$A$13:$J$16,9)</f>
        <v>0</v>
      </c>
      <c r="AA53" s="167">
        <f>VLOOKUP($S53,'3º ESO'!$A$13:$J$16,10)</f>
        <v>0</v>
      </c>
      <c r="AB53" s="68">
        <f>PERFIL_3_ESO!BX45*'3º ESO'!T53</f>
        <v>0</v>
      </c>
      <c r="AC53" s="68">
        <f>PERFIL_3_ESO!BY45*'3º ESO'!U53</f>
        <v>0</v>
      </c>
      <c r="AD53" s="68">
        <f>PERFIL_3_ESO!BZ45*'3º ESO'!V53</f>
        <v>0</v>
      </c>
      <c r="AE53" s="68">
        <f>PERFIL_3_ESO!CA45*'3º ESO'!W53</f>
        <v>0</v>
      </c>
      <c r="AF53" s="68">
        <f>PERFIL_3_ESO!CB45*'3º ESO'!X53</f>
        <v>0</v>
      </c>
      <c r="AG53" s="68">
        <f>PERFIL_3_ESO!CC45*'3º ESO'!Y53</f>
        <v>0</v>
      </c>
      <c r="AH53" s="68">
        <f>PERFIL_3_ESO!CD45*'3º ESO'!Z53</f>
        <v>0</v>
      </c>
      <c r="AI53" s="68">
        <f>PERFIL_3_ESO!CE45*'3º ESO'!AA53</f>
        <v>0</v>
      </c>
      <c r="AJ53" s="154">
        <f t="shared" si="10"/>
        <v>0</v>
      </c>
      <c r="AK53" s="68">
        <f t="shared" si="11"/>
        <v>0</v>
      </c>
      <c r="AL53" s="68">
        <f t="shared" si="12"/>
        <v>0</v>
      </c>
      <c r="AM53" s="68">
        <f t="shared" si="13"/>
        <v>0</v>
      </c>
      <c r="AN53" s="68">
        <f t="shared" si="14"/>
        <v>0</v>
      </c>
      <c r="AO53" s="68">
        <f t="shared" si="15"/>
        <v>0</v>
      </c>
      <c r="AP53" s="68">
        <f t="shared" si="16"/>
        <v>0</v>
      </c>
      <c r="AQ53" s="155">
        <f t="shared" si="17"/>
        <v>0</v>
      </c>
    </row>
    <row r="54" spans="1:43">
      <c r="A54" s="29">
        <v>33</v>
      </c>
      <c r="B54" s="145" t="s">
        <v>133</v>
      </c>
      <c r="C54" s="148">
        <f t="shared" si="2"/>
        <v>65</v>
      </c>
      <c r="D54" s="147">
        <f t="shared" si="3"/>
        <v>24</v>
      </c>
      <c r="E54" s="147">
        <f t="shared" si="4"/>
        <v>77</v>
      </c>
      <c r="F54" s="147">
        <f t="shared" si="5"/>
        <v>75</v>
      </c>
      <c r="G54" s="147">
        <f t="shared" si="6"/>
        <v>66</v>
      </c>
      <c r="H54" s="147">
        <f t="shared" si="7"/>
        <v>63</v>
      </c>
      <c r="I54" s="147">
        <f t="shared" si="8"/>
        <v>35</v>
      </c>
      <c r="J54" s="147">
        <f t="shared" si="9"/>
        <v>49</v>
      </c>
      <c r="K54" s="154">
        <f>PERFIL_3_ESO!C46*'3º ESO'!C$3+PERFIL_3_ESO!K46*'3º ESO'!C$4+PERFIL_3_ESO!S46*'3º ESO'!C$5+PERFIL_3_ESO!AA46*'3º ESO'!C$6+PERFIL_3_ESO!AI46*'3º ESO'!C$7+PERFIL_3_ESO!AQ46*'3º ESO'!C$8+PERFIL_3_ESO!AY46*'3º ESO'!C$9+PERFIL_3_ESO!BG46*'3º ESO'!C$10+PERFIL_3_ESO!BO46*'3º ESO'!C$11</f>
        <v>0</v>
      </c>
      <c r="L54" s="68">
        <f>PERFIL_3_ESO!D46*'3º ESO'!D$3+PERFIL_3_ESO!L46*'3º ESO'!D$4+PERFIL_3_ESO!T46*'3º ESO'!D$5+PERFIL_3_ESO!AB46*'3º ESO'!D$6+PERFIL_3_ESO!AJ46*'3º ESO'!D$7+PERFIL_3_ESO!AR46*'3º ESO'!D$8+PERFIL_3_ESO!AZ46*'3º ESO'!D$9+PERFIL_3_ESO!BH46*'3º ESO'!D$10+PERFIL_3_ESO!BP46*'3º ESO'!D$11</f>
        <v>0</v>
      </c>
      <c r="M54" s="68">
        <f>PERFIL_3_ESO!E46*'3º ESO'!E$3+PERFIL_3_ESO!M46*'3º ESO'!E$4+PERFIL_3_ESO!U46*'3º ESO'!E$5+PERFIL_3_ESO!AC46*'3º ESO'!E$6+PERFIL_3_ESO!AK46*'3º ESO'!E$7+PERFIL_3_ESO!AS46*'3º ESO'!E$8+PERFIL_3_ESO!BA46*'3º ESO'!E$9+PERFIL_3_ESO!BI46*'3º ESO'!E$10+PERFIL_3_ESO!BQ46*'3º ESO'!E$11</f>
        <v>0</v>
      </c>
      <c r="N54" s="68">
        <f>PERFIL_3_ESO!F46*'3º ESO'!F$3+PERFIL_3_ESO!N46*'3º ESO'!F$4+PERFIL_3_ESO!V46*'3º ESO'!F$5+PERFIL_3_ESO!AD46*'3º ESO'!F$6+PERFIL_3_ESO!AL46*'3º ESO'!F$7+PERFIL_3_ESO!AT46*'3º ESO'!F$8+PERFIL_3_ESO!BB46*'3º ESO'!F$9+PERFIL_3_ESO!BJ46*'3º ESO'!F$10+PERFIL_3_ESO!BR46*'3º ESO'!F$11</f>
        <v>0</v>
      </c>
      <c r="O54" s="68">
        <f>PERFIL_3_ESO!G46*'3º ESO'!G$3+PERFIL_3_ESO!O46*'3º ESO'!G$4+PERFIL_3_ESO!W46*'3º ESO'!G$5+PERFIL_3_ESO!AE46*'3º ESO'!G$6+PERFIL_3_ESO!AM46*'3º ESO'!G$7+PERFIL_3_ESO!AU46*'3º ESO'!G$8+PERFIL_3_ESO!BC46*'3º ESO'!G$9+PERFIL_3_ESO!BK46*'3º ESO'!G$10+PERFIL_3_ESO!BS46*'3º ESO'!G$11</f>
        <v>0</v>
      </c>
      <c r="P54" s="68">
        <f>PERFIL_3_ESO!H46*'3º ESO'!H$3+PERFIL_3_ESO!P46*'3º ESO'!H$4+PERFIL_3_ESO!X46*'3º ESO'!H$5+PERFIL_3_ESO!AF46*'3º ESO'!H$6+PERFIL_3_ESO!AN46*'3º ESO'!H$7+PERFIL_3_ESO!AV46*'3º ESO'!H$8+PERFIL_3_ESO!BD46*'3º ESO'!H$9+PERFIL_3_ESO!BL46*'3º ESO'!H$10+PERFIL_3_ESO!BT46*'3º ESO'!H$11</f>
        <v>0</v>
      </c>
      <c r="Q54" s="68">
        <f>PERFIL_3_ESO!I46*'3º ESO'!I$3+PERFIL_3_ESO!Q46*'3º ESO'!I$4+PERFIL_3_ESO!Y46*'3º ESO'!I$5+PERFIL_3_ESO!AG46*'3º ESO'!I$6+PERFIL_3_ESO!AO46*'3º ESO'!I$7+PERFIL_3_ESO!AW46*'3º ESO'!I$8+PERFIL_3_ESO!BE46*'3º ESO'!I$9+PERFIL_3_ESO!BM46*'3º ESO'!I$10+PERFIL_3_ESO!BU46*'3º ESO'!I$11</f>
        <v>0</v>
      </c>
      <c r="R54" s="68">
        <f>PERFIL_3_ESO!J46*'3º ESO'!J$3+PERFIL_3_ESO!R46*'3º ESO'!J$4+PERFIL_3_ESO!Z46*'3º ESO'!J$5+PERFIL_3_ESO!AH46*'3º ESO'!J$6+PERFIL_3_ESO!AP46*'3º ESO'!J$7+PERFIL_3_ESO!AX46*'3º ESO'!J$8+PERFIL_3_ESO!BF46*'3º ESO'!J$9+PERFIL_3_ESO!BN46*'3º ESO'!J$10+PERFIL_3_ESO!BV46*'3º ESO'!J$11</f>
        <v>0</v>
      </c>
      <c r="S54" s="199">
        <f>IF(PERFIL_3_ESO!BW46='3º ESO'!$B$13,1,IF(PERFIL_3_ESO!BW46='3º ESO'!$B$14,2,IF(PERFIL_3_ESO!BW46='3º ESO'!$B$15,3,4)))</f>
        <v>1</v>
      </c>
      <c r="T54" s="161">
        <f>VLOOKUP($S54,'3º ESO'!$A$13:$J$16,3)</f>
        <v>0</v>
      </c>
      <c r="U54" s="32">
        <f>VLOOKUP($S54,'3º ESO'!$A$13:$J$16,4)</f>
        <v>0</v>
      </c>
      <c r="V54" s="32">
        <f>VLOOKUP($S54,'3º ESO'!$A$13:$J$16,5)</f>
        <v>0</v>
      </c>
      <c r="W54" s="32">
        <f>VLOOKUP($S54,'3º ESO'!$A$13:$J$16,6)</f>
        <v>0</v>
      </c>
      <c r="X54" s="32">
        <f>VLOOKUP($S54,'3º ESO'!$A$13:$J$16,7)</f>
        <v>0</v>
      </c>
      <c r="Y54" s="32">
        <f>VLOOKUP($S54,'3º ESO'!$A$13:$J$16,8)</f>
        <v>0</v>
      </c>
      <c r="Z54" s="32">
        <f>VLOOKUP($S54,'3º ESO'!$A$13:$J$16,9)</f>
        <v>0</v>
      </c>
      <c r="AA54" s="167">
        <f>VLOOKUP($S54,'3º ESO'!$A$13:$J$16,10)</f>
        <v>0</v>
      </c>
      <c r="AB54" s="68">
        <f>PERFIL_3_ESO!BX46*'3º ESO'!T54</f>
        <v>0</v>
      </c>
      <c r="AC54" s="68">
        <f>PERFIL_3_ESO!BY46*'3º ESO'!U54</f>
        <v>0</v>
      </c>
      <c r="AD54" s="68">
        <f>PERFIL_3_ESO!BZ46*'3º ESO'!V54</f>
        <v>0</v>
      </c>
      <c r="AE54" s="68">
        <f>PERFIL_3_ESO!CA46*'3º ESO'!W54</f>
        <v>0</v>
      </c>
      <c r="AF54" s="68">
        <f>PERFIL_3_ESO!CB46*'3º ESO'!X54</f>
        <v>0</v>
      </c>
      <c r="AG54" s="68">
        <f>PERFIL_3_ESO!CC46*'3º ESO'!Y54</f>
        <v>0</v>
      </c>
      <c r="AH54" s="68">
        <f>PERFIL_3_ESO!CD46*'3º ESO'!Z54</f>
        <v>0</v>
      </c>
      <c r="AI54" s="68">
        <f>PERFIL_3_ESO!CE46*'3º ESO'!AA54</f>
        <v>0</v>
      </c>
      <c r="AJ54" s="154">
        <f t="shared" si="10"/>
        <v>0</v>
      </c>
      <c r="AK54" s="68">
        <f t="shared" si="11"/>
        <v>0</v>
      </c>
      <c r="AL54" s="68">
        <f t="shared" si="12"/>
        <v>0</v>
      </c>
      <c r="AM54" s="68">
        <f t="shared" si="13"/>
        <v>0</v>
      </c>
      <c r="AN54" s="68">
        <f t="shared" si="14"/>
        <v>0</v>
      </c>
      <c r="AO54" s="68">
        <f t="shared" si="15"/>
        <v>0</v>
      </c>
      <c r="AP54" s="68">
        <f t="shared" si="16"/>
        <v>0</v>
      </c>
      <c r="AQ54" s="155">
        <f t="shared" si="17"/>
        <v>0</v>
      </c>
    </row>
    <row r="55" spans="1:43">
      <c r="A55" s="29">
        <v>34</v>
      </c>
      <c r="B55" s="144" t="s">
        <v>134</v>
      </c>
      <c r="C55" s="148">
        <f t="shared" si="2"/>
        <v>65</v>
      </c>
      <c r="D55" s="147">
        <f t="shared" si="3"/>
        <v>24</v>
      </c>
      <c r="E55" s="147">
        <f t="shared" si="4"/>
        <v>77</v>
      </c>
      <c r="F55" s="147">
        <f t="shared" si="5"/>
        <v>75</v>
      </c>
      <c r="G55" s="147">
        <f t="shared" si="6"/>
        <v>66</v>
      </c>
      <c r="H55" s="147">
        <f t="shared" si="7"/>
        <v>63</v>
      </c>
      <c r="I55" s="147">
        <f t="shared" si="8"/>
        <v>35</v>
      </c>
      <c r="J55" s="147">
        <f t="shared" si="9"/>
        <v>49</v>
      </c>
      <c r="K55" s="154">
        <f>PERFIL_3_ESO!C47*'3º ESO'!C$3+PERFIL_3_ESO!K47*'3º ESO'!C$4+PERFIL_3_ESO!S47*'3º ESO'!C$5+PERFIL_3_ESO!AA47*'3º ESO'!C$6+PERFIL_3_ESO!AI47*'3º ESO'!C$7+PERFIL_3_ESO!AQ47*'3º ESO'!C$8+PERFIL_3_ESO!AY47*'3º ESO'!C$9+PERFIL_3_ESO!BG47*'3º ESO'!C$10+PERFIL_3_ESO!BO47*'3º ESO'!C$11</f>
        <v>0</v>
      </c>
      <c r="L55" s="68">
        <f>PERFIL_3_ESO!D47*'3º ESO'!D$3+PERFIL_3_ESO!L47*'3º ESO'!D$4+PERFIL_3_ESO!T47*'3º ESO'!D$5+PERFIL_3_ESO!AB47*'3º ESO'!D$6+PERFIL_3_ESO!AJ47*'3º ESO'!D$7+PERFIL_3_ESO!AR47*'3º ESO'!D$8+PERFIL_3_ESO!AZ47*'3º ESO'!D$9+PERFIL_3_ESO!BH47*'3º ESO'!D$10+PERFIL_3_ESO!BP47*'3º ESO'!D$11</f>
        <v>0</v>
      </c>
      <c r="M55" s="68">
        <f>PERFIL_3_ESO!E47*'3º ESO'!E$3+PERFIL_3_ESO!M47*'3º ESO'!E$4+PERFIL_3_ESO!U47*'3º ESO'!E$5+PERFIL_3_ESO!AC47*'3º ESO'!E$6+PERFIL_3_ESO!AK47*'3º ESO'!E$7+PERFIL_3_ESO!AS47*'3º ESO'!E$8+PERFIL_3_ESO!BA47*'3º ESO'!E$9+PERFIL_3_ESO!BI47*'3º ESO'!E$10+PERFIL_3_ESO!BQ47*'3º ESO'!E$11</f>
        <v>0</v>
      </c>
      <c r="N55" s="68">
        <f>PERFIL_3_ESO!F47*'3º ESO'!F$3+PERFIL_3_ESO!N47*'3º ESO'!F$4+PERFIL_3_ESO!V47*'3º ESO'!F$5+PERFIL_3_ESO!AD47*'3º ESO'!F$6+PERFIL_3_ESO!AL47*'3º ESO'!F$7+PERFIL_3_ESO!AT47*'3º ESO'!F$8+PERFIL_3_ESO!BB47*'3º ESO'!F$9+PERFIL_3_ESO!BJ47*'3º ESO'!F$10+PERFIL_3_ESO!BR47*'3º ESO'!F$11</f>
        <v>0</v>
      </c>
      <c r="O55" s="68">
        <f>PERFIL_3_ESO!G47*'3º ESO'!G$3+PERFIL_3_ESO!O47*'3º ESO'!G$4+PERFIL_3_ESO!W47*'3º ESO'!G$5+PERFIL_3_ESO!AE47*'3º ESO'!G$6+PERFIL_3_ESO!AM47*'3º ESO'!G$7+PERFIL_3_ESO!AU47*'3º ESO'!G$8+PERFIL_3_ESO!BC47*'3º ESO'!G$9+PERFIL_3_ESO!BK47*'3º ESO'!G$10+PERFIL_3_ESO!BS47*'3º ESO'!G$11</f>
        <v>0</v>
      </c>
      <c r="P55" s="68">
        <f>PERFIL_3_ESO!H47*'3º ESO'!H$3+PERFIL_3_ESO!P47*'3º ESO'!H$4+PERFIL_3_ESO!X47*'3º ESO'!H$5+PERFIL_3_ESO!AF47*'3º ESO'!H$6+PERFIL_3_ESO!AN47*'3º ESO'!H$7+PERFIL_3_ESO!AV47*'3º ESO'!H$8+PERFIL_3_ESO!BD47*'3º ESO'!H$9+PERFIL_3_ESO!BL47*'3º ESO'!H$10+PERFIL_3_ESO!BT47*'3º ESO'!H$11</f>
        <v>0</v>
      </c>
      <c r="Q55" s="68">
        <f>PERFIL_3_ESO!I47*'3º ESO'!I$3+PERFIL_3_ESO!Q47*'3º ESO'!I$4+PERFIL_3_ESO!Y47*'3º ESO'!I$5+PERFIL_3_ESO!AG47*'3º ESO'!I$6+PERFIL_3_ESO!AO47*'3º ESO'!I$7+PERFIL_3_ESO!AW47*'3º ESO'!I$8+PERFIL_3_ESO!BE47*'3º ESO'!I$9+PERFIL_3_ESO!BM47*'3º ESO'!I$10+PERFIL_3_ESO!BU47*'3º ESO'!I$11</f>
        <v>0</v>
      </c>
      <c r="R55" s="68">
        <f>PERFIL_3_ESO!J47*'3º ESO'!J$3+PERFIL_3_ESO!R47*'3º ESO'!J$4+PERFIL_3_ESO!Z47*'3º ESO'!J$5+PERFIL_3_ESO!AH47*'3º ESO'!J$6+PERFIL_3_ESO!AP47*'3º ESO'!J$7+PERFIL_3_ESO!AX47*'3º ESO'!J$8+PERFIL_3_ESO!BF47*'3º ESO'!J$9+PERFIL_3_ESO!BN47*'3º ESO'!J$10+PERFIL_3_ESO!BV47*'3º ESO'!J$11</f>
        <v>0</v>
      </c>
      <c r="S55" s="199">
        <f>IF(PERFIL_3_ESO!BW47='3º ESO'!$B$13,1,IF(PERFIL_3_ESO!BW47='3º ESO'!$B$14,2,IF(PERFIL_3_ESO!BW47='3º ESO'!$B$15,3,4)))</f>
        <v>1</v>
      </c>
      <c r="T55" s="161">
        <f>VLOOKUP($S55,'3º ESO'!$A$13:$J$16,3)</f>
        <v>0</v>
      </c>
      <c r="U55" s="32">
        <f>VLOOKUP($S55,'3º ESO'!$A$13:$J$16,4)</f>
        <v>0</v>
      </c>
      <c r="V55" s="32">
        <f>VLOOKUP($S55,'3º ESO'!$A$13:$J$16,5)</f>
        <v>0</v>
      </c>
      <c r="W55" s="32">
        <f>VLOOKUP($S55,'3º ESO'!$A$13:$J$16,6)</f>
        <v>0</v>
      </c>
      <c r="X55" s="32">
        <f>VLOOKUP($S55,'3º ESO'!$A$13:$J$16,7)</f>
        <v>0</v>
      </c>
      <c r="Y55" s="32">
        <f>VLOOKUP($S55,'3º ESO'!$A$13:$J$16,8)</f>
        <v>0</v>
      </c>
      <c r="Z55" s="32">
        <f>VLOOKUP($S55,'3º ESO'!$A$13:$J$16,9)</f>
        <v>0</v>
      </c>
      <c r="AA55" s="167">
        <f>VLOOKUP($S55,'3º ESO'!$A$13:$J$16,10)</f>
        <v>0</v>
      </c>
      <c r="AB55" s="68">
        <f>PERFIL_3_ESO!BX47*'3º ESO'!T55</f>
        <v>0</v>
      </c>
      <c r="AC55" s="68">
        <f>PERFIL_3_ESO!BY47*'3º ESO'!U55</f>
        <v>0</v>
      </c>
      <c r="AD55" s="68">
        <f>PERFIL_3_ESO!BZ47*'3º ESO'!V55</f>
        <v>0</v>
      </c>
      <c r="AE55" s="68">
        <f>PERFIL_3_ESO!CA47*'3º ESO'!W55</f>
        <v>0</v>
      </c>
      <c r="AF55" s="68">
        <f>PERFIL_3_ESO!CB47*'3º ESO'!X55</f>
        <v>0</v>
      </c>
      <c r="AG55" s="68">
        <f>PERFIL_3_ESO!CC47*'3º ESO'!Y55</f>
        <v>0</v>
      </c>
      <c r="AH55" s="68">
        <f>PERFIL_3_ESO!CD47*'3º ESO'!Z55</f>
        <v>0</v>
      </c>
      <c r="AI55" s="68">
        <f>PERFIL_3_ESO!CE47*'3º ESO'!AA55</f>
        <v>0</v>
      </c>
      <c r="AJ55" s="154">
        <f t="shared" si="10"/>
        <v>0</v>
      </c>
      <c r="AK55" s="68">
        <f t="shared" si="11"/>
        <v>0</v>
      </c>
      <c r="AL55" s="68">
        <f t="shared" si="12"/>
        <v>0</v>
      </c>
      <c r="AM55" s="68">
        <f t="shared" si="13"/>
        <v>0</v>
      </c>
      <c r="AN55" s="68">
        <f t="shared" si="14"/>
        <v>0</v>
      </c>
      <c r="AO55" s="68">
        <f t="shared" si="15"/>
        <v>0</v>
      </c>
      <c r="AP55" s="68">
        <f t="shared" si="16"/>
        <v>0</v>
      </c>
      <c r="AQ55" s="155">
        <f t="shared" si="17"/>
        <v>0</v>
      </c>
    </row>
    <row r="56" spans="1:43">
      <c r="A56" s="66">
        <v>35</v>
      </c>
      <c r="B56" s="145" t="s">
        <v>135</v>
      </c>
      <c r="C56" s="148">
        <f t="shared" si="2"/>
        <v>65</v>
      </c>
      <c r="D56" s="147">
        <f t="shared" si="3"/>
        <v>24</v>
      </c>
      <c r="E56" s="147">
        <f t="shared" si="4"/>
        <v>77</v>
      </c>
      <c r="F56" s="147">
        <f t="shared" si="5"/>
        <v>75</v>
      </c>
      <c r="G56" s="147">
        <f t="shared" si="6"/>
        <v>66</v>
      </c>
      <c r="H56" s="147">
        <f t="shared" si="7"/>
        <v>63</v>
      </c>
      <c r="I56" s="147">
        <f t="shared" si="8"/>
        <v>35</v>
      </c>
      <c r="J56" s="147">
        <f t="shared" si="9"/>
        <v>49</v>
      </c>
      <c r="K56" s="154">
        <f>PERFIL_3_ESO!C48*'3º ESO'!C$3+PERFIL_3_ESO!K48*'3º ESO'!C$4+PERFIL_3_ESO!S48*'3º ESO'!C$5+PERFIL_3_ESO!AA48*'3º ESO'!C$6+PERFIL_3_ESO!AI48*'3º ESO'!C$7+PERFIL_3_ESO!AQ48*'3º ESO'!C$8+PERFIL_3_ESO!AY48*'3º ESO'!C$9+PERFIL_3_ESO!BG48*'3º ESO'!C$10+PERFIL_3_ESO!BO48*'3º ESO'!C$11</f>
        <v>0</v>
      </c>
      <c r="L56" s="68">
        <f>PERFIL_3_ESO!D48*'3º ESO'!D$3+PERFIL_3_ESO!L48*'3º ESO'!D$4+PERFIL_3_ESO!T48*'3º ESO'!D$5+PERFIL_3_ESO!AB48*'3º ESO'!D$6+PERFIL_3_ESO!AJ48*'3º ESO'!D$7+PERFIL_3_ESO!AR48*'3º ESO'!D$8+PERFIL_3_ESO!AZ48*'3º ESO'!D$9+PERFIL_3_ESO!BH48*'3º ESO'!D$10+PERFIL_3_ESO!BP48*'3º ESO'!D$11</f>
        <v>0</v>
      </c>
      <c r="M56" s="68">
        <f>PERFIL_3_ESO!E48*'3º ESO'!E$3+PERFIL_3_ESO!M48*'3º ESO'!E$4+PERFIL_3_ESO!U48*'3º ESO'!E$5+PERFIL_3_ESO!AC48*'3º ESO'!E$6+PERFIL_3_ESO!AK48*'3º ESO'!E$7+PERFIL_3_ESO!AS48*'3º ESO'!E$8+PERFIL_3_ESO!BA48*'3º ESO'!E$9+PERFIL_3_ESO!BI48*'3º ESO'!E$10+PERFIL_3_ESO!BQ48*'3º ESO'!E$11</f>
        <v>0</v>
      </c>
      <c r="N56" s="68">
        <f>PERFIL_3_ESO!F48*'3º ESO'!F$3+PERFIL_3_ESO!N48*'3º ESO'!F$4+PERFIL_3_ESO!V48*'3º ESO'!F$5+PERFIL_3_ESO!AD48*'3º ESO'!F$6+PERFIL_3_ESO!AL48*'3º ESO'!F$7+PERFIL_3_ESO!AT48*'3º ESO'!F$8+PERFIL_3_ESO!BB48*'3º ESO'!F$9+PERFIL_3_ESO!BJ48*'3º ESO'!F$10+PERFIL_3_ESO!BR48*'3º ESO'!F$11</f>
        <v>0</v>
      </c>
      <c r="O56" s="68">
        <f>PERFIL_3_ESO!G48*'3º ESO'!G$3+PERFIL_3_ESO!O48*'3º ESO'!G$4+PERFIL_3_ESO!W48*'3º ESO'!G$5+PERFIL_3_ESO!AE48*'3º ESO'!G$6+PERFIL_3_ESO!AM48*'3º ESO'!G$7+PERFIL_3_ESO!AU48*'3º ESO'!G$8+PERFIL_3_ESO!BC48*'3º ESO'!G$9+PERFIL_3_ESO!BK48*'3º ESO'!G$10+PERFIL_3_ESO!BS48*'3º ESO'!G$11</f>
        <v>0</v>
      </c>
      <c r="P56" s="68">
        <f>PERFIL_3_ESO!H48*'3º ESO'!H$3+PERFIL_3_ESO!P48*'3º ESO'!H$4+PERFIL_3_ESO!X48*'3º ESO'!H$5+PERFIL_3_ESO!AF48*'3º ESO'!H$6+PERFIL_3_ESO!AN48*'3º ESO'!H$7+PERFIL_3_ESO!AV48*'3º ESO'!H$8+PERFIL_3_ESO!BD48*'3º ESO'!H$9+PERFIL_3_ESO!BL48*'3º ESO'!H$10+PERFIL_3_ESO!BT48*'3º ESO'!H$11</f>
        <v>0</v>
      </c>
      <c r="Q56" s="68">
        <f>PERFIL_3_ESO!I48*'3º ESO'!I$3+PERFIL_3_ESO!Q48*'3º ESO'!I$4+PERFIL_3_ESO!Y48*'3º ESO'!I$5+PERFIL_3_ESO!AG48*'3º ESO'!I$6+PERFIL_3_ESO!AO48*'3º ESO'!I$7+PERFIL_3_ESO!AW48*'3º ESO'!I$8+PERFIL_3_ESO!BE48*'3º ESO'!I$9+PERFIL_3_ESO!BM48*'3º ESO'!I$10+PERFIL_3_ESO!BU48*'3º ESO'!I$11</f>
        <v>0</v>
      </c>
      <c r="R56" s="68">
        <f>PERFIL_3_ESO!J48*'3º ESO'!J$3+PERFIL_3_ESO!R48*'3º ESO'!J$4+PERFIL_3_ESO!Z48*'3º ESO'!J$5+PERFIL_3_ESO!AH48*'3º ESO'!J$6+PERFIL_3_ESO!AP48*'3º ESO'!J$7+PERFIL_3_ESO!AX48*'3º ESO'!J$8+PERFIL_3_ESO!BF48*'3º ESO'!J$9+PERFIL_3_ESO!BN48*'3º ESO'!J$10+PERFIL_3_ESO!BV48*'3º ESO'!J$11</f>
        <v>0</v>
      </c>
      <c r="S56" s="199">
        <f>IF(PERFIL_3_ESO!BW48='3º ESO'!$B$13,1,IF(PERFIL_3_ESO!BW48='3º ESO'!$B$14,2,IF(PERFIL_3_ESO!BW48='3º ESO'!$B$15,3,4)))</f>
        <v>1</v>
      </c>
      <c r="T56" s="161">
        <f>VLOOKUP($S56,'3º ESO'!$A$13:$J$16,3)</f>
        <v>0</v>
      </c>
      <c r="U56" s="32">
        <f>VLOOKUP($S56,'3º ESO'!$A$13:$J$16,4)</f>
        <v>0</v>
      </c>
      <c r="V56" s="32">
        <f>VLOOKUP($S56,'3º ESO'!$A$13:$J$16,5)</f>
        <v>0</v>
      </c>
      <c r="W56" s="32">
        <f>VLOOKUP($S56,'3º ESO'!$A$13:$J$16,6)</f>
        <v>0</v>
      </c>
      <c r="X56" s="32">
        <f>VLOOKUP($S56,'3º ESO'!$A$13:$J$16,7)</f>
        <v>0</v>
      </c>
      <c r="Y56" s="32">
        <f>VLOOKUP($S56,'3º ESO'!$A$13:$J$16,8)</f>
        <v>0</v>
      </c>
      <c r="Z56" s="32">
        <f>VLOOKUP($S56,'3º ESO'!$A$13:$J$16,9)</f>
        <v>0</v>
      </c>
      <c r="AA56" s="167">
        <f>VLOOKUP($S56,'3º ESO'!$A$13:$J$16,10)</f>
        <v>0</v>
      </c>
      <c r="AB56" s="68">
        <f>PERFIL_3_ESO!BX48*'3º ESO'!T56</f>
        <v>0</v>
      </c>
      <c r="AC56" s="68">
        <f>PERFIL_3_ESO!BY48*'3º ESO'!U56</f>
        <v>0</v>
      </c>
      <c r="AD56" s="68">
        <f>PERFIL_3_ESO!BZ48*'3º ESO'!V56</f>
        <v>0</v>
      </c>
      <c r="AE56" s="68">
        <f>PERFIL_3_ESO!CA48*'3º ESO'!W56</f>
        <v>0</v>
      </c>
      <c r="AF56" s="68">
        <f>PERFIL_3_ESO!CB48*'3º ESO'!X56</f>
        <v>0</v>
      </c>
      <c r="AG56" s="68">
        <f>PERFIL_3_ESO!CC48*'3º ESO'!Y56</f>
        <v>0</v>
      </c>
      <c r="AH56" s="68">
        <f>PERFIL_3_ESO!CD48*'3º ESO'!Z56</f>
        <v>0</v>
      </c>
      <c r="AI56" s="68">
        <f>PERFIL_3_ESO!CE48*'3º ESO'!AA56</f>
        <v>0</v>
      </c>
      <c r="AJ56" s="154">
        <f t="shared" si="10"/>
        <v>0</v>
      </c>
      <c r="AK56" s="68">
        <f t="shared" si="11"/>
        <v>0</v>
      </c>
      <c r="AL56" s="68">
        <f t="shared" si="12"/>
        <v>0</v>
      </c>
      <c r="AM56" s="68">
        <f t="shared" si="13"/>
        <v>0</v>
      </c>
      <c r="AN56" s="68">
        <f t="shared" si="14"/>
        <v>0</v>
      </c>
      <c r="AO56" s="68">
        <f t="shared" si="15"/>
        <v>0</v>
      </c>
      <c r="AP56" s="68">
        <f t="shared" si="16"/>
        <v>0</v>
      </c>
      <c r="AQ56" s="155">
        <f t="shared" si="17"/>
        <v>0</v>
      </c>
    </row>
    <row r="57" spans="1:43">
      <c r="A57" s="29">
        <v>36</v>
      </c>
      <c r="B57" s="144" t="s">
        <v>136</v>
      </c>
      <c r="C57" s="148">
        <f t="shared" si="2"/>
        <v>65</v>
      </c>
      <c r="D57" s="147">
        <f t="shared" si="3"/>
        <v>24</v>
      </c>
      <c r="E57" s="147">
        <f t="shared" si="4"/>
        <v>77</v>
      </c>
      <c r="F57" s="147">
        <f t="shared" si="5"/>
        <v>75</v>
      </c>
      <c r="G57" s="147">
        <f t="shared" si="6"/>
        <v>66</v>
      </c>
      <c r="H57" s="147">
        <f t="shared" si="7"/>
        <v>63</v>
      </c>
      <c r="I57" s="147">
        <f t="shared" si="8"/>
        <v>35</v>
      </c>
      <c r="J57" s="147">
        <f t="shared" si="9"/>
        <v>49</v>
      </c>
      <c r="K57" s="154">
        <f>PERFIL_3_ESO!C49*'3º ESO'!C$3+PERFIL_3_ESO!K49*'3º ESO'!C$4+PERFIL_3_ESO!S49*'3º ESO'!C$5+PERFIL_3_ESO!AA49*'3º ESO'!C$6+PERFIL_3_ESO!AI49*'3º ESO'!C$7+PERFIL_3_ESO!AQ49*'3º ESO'!C$8+PERFIL_3_ESO!AY49*'3º ESO'!C$9+PERFIL_3_ESO!BG49*'3º ESO'!C$10+PERFIL_3_ESO!BO49*'3º ESO'!C$11</f>
        <v>0</v>
      </c>
      <c r="L57" s="68">
        <f>PERFIL_3_ESO!D49*'3º ESO'!D$3+PERFIL_3_ESO!L49*'3º ESO'!D$4+PERFIL_3_ESO!T49*'3º ESO'!D$5+PERFIL_3_ESO!AB49*'3º ESO'!D$6+PERFIL_3_ESO!AJ49*'3º ESO'!D$7+PERFIL_3_ESO!AR49*'3º ESO'!D$8+PERFIL_3_ESO!AZ49*'3º ESO'!D$9+PERFIL_3_ESO!BH49*'3º ESO'!D$10+PERFIL_3_ESO!BP49*'3º ESO'!D$11</f>
        <v>0</v>
      </c>
      <c r="M57" s="68">
        <f>PERFIL_3_ESO!E49*'3º ESO'!E$3+PERFIL_3_ESO!M49*'3º ESO'!E$4+PERFIL_3_ESO!U49*'3º ESO'!E$5+PERFIL_3_ESO!AC49*'3º ESO'!E$6+PERFIL_3_ESO!AK49*'3º ESO'!E$7+PERFIL_3_ESO!AS49*'3º ESO'!E$8+PERFIL_3_ESO!BA49*'3º ESO'!E$9+PERFIL_3_ESO!BI49*'3º ESO'!E$10+PERFIL_3_ESO!BQ49*'3º ESO'!E$11</f>
        <v>0</v>
      </c>
      <c r="N57" s="68">
        <f>PERFIL_3_ESO!F49*'3º ESO'!F$3+PERFIL_3_ESO!N49*'3º ESO'!F$4+PERFIL_3_ESO!V49*'3º ESO'!F$5+PERFIL_3_ESO!AD49*'3º ESO'!F$6+PERFIL_3_ESO!AL49*'3º ESO'!F$7+PERFIL_3_ESO!AT49*'3º ESO'!F$8+PERFIL_3_ESO!BB49*'3º ESO'!F$9+PERFIL_3_ESO!BJ49*'3º ESO'!F$10+PERFIL_3_ESO!BR49*'3º ESO'!F$11</f>
        <v>0</v>
      </c>
      <c r="O57" s="68">
        <f>PERFIL_3_ESO!G49*'3º ESO'!G$3+PERFIL_3_ESO!O49*'3º ESO'!G$4+PERFIL_3_ESO!W49*'3º ESO'!G$5+PERFIL_3_ESO!AE49*'3º ESO'!G$6+PERFIL_3_ESO!AM49*'3º ESO'!G$7+PERFIL_3_ESO!AU49*'3º ESO'!G$8+PERFIL_3_ESO!BC49*'3º ESO'!G$9+PERFIL_3_ESO!BK49*'3º ESO'!G$10+PERFIL_3_ESO!BS49*'3º ESO'!G$11</f>
        <v>0</v>
      </c>
      <c r="P57" s="68">
        <f>PERFIL_3_ESO!H49*'3º ESO'!H$3+PERFIL_3_ESO!P49*'3º ESO'!H$4+PERFIL_3_ESO!X49*'3º ESO'!H$5+PERFIL_3_ESO!AF49*'3º ESO'!H$6+PERFIL_3_ESO!AN49*'3º ESO'!H$7+PERFIL_3_ESO!AV49*'3º ESO'!H$8+PERFIL_3_ESO!BD49*'3º ESO'!H$9+PERFIL_3_ESO!BL49*'3º ESO'!H$10+PERFIL_3_ESO!BT49*'3º ESO'!H$11</f>
        <v>0</v>
      </c>
      <c r="Q57" s="68">
        <f>PERFIL_3_ESO!I49*'3º ESO'!I$3+PERFIL_3_ESO!Q49*'3º ESO'!I$4+PERFIL_3_ESO!Y49*'3º ESO'!I$5+PERFIL_3_ESO!AG49*'3º ESO'!I$6+PERFIL_3_ESO!AO49*'3º ESO'!I$7+PERFIL_3_ESO!AW49*'3º ESO'!I$8+PERFIL_3_ESO!BE49*'3º ESO'!I$9+PERFIL_3_ESO!BM49*'3º ESO'!I$10+PERFIL_3_ESO!BU49*'3º ESO'!I$11</f>
        <v>0</v>
      </c>
      <c r="R57" s="68">
        <f>PERFIL_3_ESO!J49*'3º ESO'!J$3+PERFIL_3_ESO!R49*'3º ESO'!J$4+PERFIL_3_ESO!Z49*'3º ESO'!J$5+PERFIL_3_ESO!AH49*'3º ESO'!J$6+PERFIL_3_ESO!AP49*'3º ESO'!J$7+PERFIL_3_ESO!AX49*'3º ESO'!J$8+PERFIL_3_ESO!BF49*'3º ESO'!J$9+PERFIL_3_ESO!BN49*'3º ESO'!J$10+PERFIL_3_ESO!BV49*'3º ESO'!J$11</f>
        <v>0</v>
      </c>
      <c r="S57" s="199">
        <f>IF(PERFIL_3_ESO!BW49='3º ESO'!$B$13,1,IF(PERFIL_3_ESO!BW49='3º ESO'!$B$14,2,IF(PERFIL_3_ESO!BW49='3º ESO'!$B$15,3,4)))</f>
        <v>1</v>
      </c>
      <c r="T57" s="161">
        <f>VLOOKUP($S57,'3º ESO'!$A$13:$J$16,3)</f>
        <v>0</v>
      </c>
      <c r="U57" s="32">
        <f>VLOOKUP($S57,'3º ESO'!$A$13:$J$16,4)</f>
        <v>0</v>
      </c>
      <c r="V57" s="32">
        <f>VLOOKUP($S57,'3º ESO'!$A$13:$J$16,5)</f>
        <v>0</v>
      </c>
      <c r="W57" s="32">
        <f>VLOOKUP($S57,'3º ESO'!$A$13:$J$16,6)</f>
        <v>0</v>
      </c>
      <c r="X57" s="32">
        <f>VLOOKUP($S57,'3º ESO'!$A$13:$J$16,7)</f>
        <v>0</v>
      </c>
      <c r="Y57" s="32">
        <f>VLOOKUP($S57,'3º ESO'!$A$13:$J$16,8)</f>
        <v>0</v>
      </c>
      <c r="Z57" s="32">
        <f>VLOOKUP($S57,'3º ESO'!$A$13:$J$16,9)</f>
        <v>0</v>
      </c>
      <c r="AA57" s="167">
        <f>VLOOKUP($S57,'3º ESO'!$A$13:$J$16,10)</f>
        <v>0</v>
      </c>
      <c r="AB57" s="68">
        <f>PERFIL_3_ESO!BX49*'3º ESO'!T57</f>
        <v>0</v>
      </c>
      <c r="AC57" s="68">
        <f>PERFIL_3_ESO!BY49*'3º ESO'!U57</f>
        <v>0</v>
      </c>
      <c r="AD57" s="68">
        <f>PERFIL_3_ESO!BZ49*'3º ESO'!V57</f>
        <v>0</v>
      </c>
      <c r="AE57" s="68">
        <f>PERFIL_3_ESO!CA49*'3º ESO'!W57</f>
        <v>0</v>
      </c>
      <c r="AF57" s="68">
        <f>PERFIL_3_ESO!CB49*'3º ESO'!X57</f>
        <v>0</v>
      </c>
      <c r="AG57" s="68">
        <f>PERFIL_3_ESO!CC49*'3º ESO'!Y57</f>
        <v>0</v>
      </c>
      <c r="AH57" s="68">
        <f>PERFIL_3_ESO!CD49*'3º ESO'!Z57</f>
        <v>0</v>
      </c>
      <c r="AI57" s="68">
        <f>PERFIL_3_ESO!CE49*'3º ESO'!AA57</f>
        <v>0</v>
      </c>
      <c r="AJ57" s="154">
        <f t="shared" si="10"/>
        <v>0</v>
      </c>
      <c r="AK57" s="68">
        <f t="shared" si="11"/>
        <v>0</v>
      </c>
      <c r="AL57" s="68">
        <f t="shared" si="12"/>
        <v>0</v>
      </c>
      <c r="AM57" s="68">
        <f t="shared" si="13"/>
        <v>0</v>
      </c>
      <c r="AN57" s="68">
        <f t="shared" si="14"/>
        <v>0</v>
      </c>
      <c r="AO57" s="68">
        <f t="shared" si="15"/>
        <v>0</v>
      </c>
      <c r="AP57" s="68">
        <f t="shared" si="16"/>
        <v>0</v>
      </c>
      <c r="AQ57" s="155">
        <f t="shared" si="17"/>
        <v>0</v>
      </c>
    </row>
    <row r="58" spans="1:43">
      <c r="A58" s="29">
        <v>37</v>
      </c>
      <c r="B58" s="145" t="s">
        <v>137</v>
      </c>
      <c r="C58" s="148">
        <f t="shared" si="2"/>
        <v>65</v>
      </c>
      <c r="D58" s="147">
        <f t="shared" si="3"/>
        <v>24</v>
      </c>
      <c r="E58" s="147">
        <f t="shared" si="4"/>
        <v>77</v>
      </c>
      <c r="F58" s="147">
        <f t="shared" si="5"/>
        <v>75</v>
      </c>
      <c r="G58" s="147">
        <f t="shared" si="6"/>
        <v>66</v>
      </c>
      <c r="H58" s="147">
        <f t="shared" si="7"/>
        <v>63</v>
      </c>
      <c r="I58" s="147">
        <f t="shared" si="8"/>
        <v>35</v>
      </c>
      <c r="J58" s="147">
        <f t="shared" si="9"/>
        <v>49</v>
      </c>
      <c r="K58" s="154">
        <f>PERFIL_3_ESO!C50*'3º ESO'!C$3+PERFIL_3_ESO!K50*'3º ESO'!C$4+PERFIL_3_ESO!S50*'3º ESO'!C$5+PERFIL_3_ESO!AA50*'3º ESO'!C$6+PERFIL_3_ESO!AI50*'3º ESO'!C$7+PERFIL_3_ESO!AQ50*'3º ESO'!C$8+PERFIL_3_ESO!AY50*'3º ESO'!C$9+PERFIL_3_ESO!BG50*'3º ESO'!C$10+PERFIL_3_ESO!BO50*'3º ESO'!C$11</f>
        <v>0</v>
      </c>
      <c r="L58" s="68">
        <f>PERFIL_3_ESO!D50*'3º ESO'!D$3+PERFIL_3_ESO!L50*'3º ESO'!D$4+PERFIL_3_ESO!T50*'3º ESO'!D$5+PERFIL_3_ESO!AB50*'3º ESO'!D$6+PERFIL_3_ESO!AJ50*'3º ESO'!D$7+PERFIL_3_ESO!AR50*'3º ESO'!D$8+PERFIL_3_ESO!AZ50*'3º ESO'!D$9+PERFIL_3_ESO!BH50*'3º ESO'!D$10+PERFIL_3_ESO!BP50*'3º ESO'!D$11</f>
        <v>0</v>
      </c>
      <c r="M58" s="68">
        <f>PERFIL_3_ESO!E50*'3º ESO'!E$3+PERFIL_3_ESO!M50*'3º ESO'!E$4+PERFIL_3_ESO!U50*'3º ESO'!E$5+PERFIL_3_ESO!AC50*'3º ESO'!E$6+PERFIL_3_ESO!AK50*'3º ESO'!E$7+PERFIL_3_ESO!AS50*'3º ESO'!E$8+PERFIL_3_ESO!BA50*'3º ESO'!E$9+PERFIL_3_ESO!BI50*'3º ESO'!E$10+PERFIL_3_ESO!BQ50*'3º ESO'!E$11</f>
        <v>0</v>
      </c>
      <c r="N58" s="68">
        <f>PERFIL_3_ESO!F50*'3º ESO'!F$3+PERFIL_3_ESO!N50*'3º ESO'!F$4+PERFIL_3_ESO!V50*'3º ESO'!F$5+PERFIL_3_ESO!AD50*'3º ESO'!F$6+PERFIL_3_ESO!AL50*'3º ESO'!F$7+PERFIL_3_ESO!AT50*'3º ESO'!F$8+PERFIL_3_ESO!BB50*'3º ESO'!F$9+PERFIL_3_ESO!BJ50*'3º ESO'!F$10+PERFIL_3_ESO!BR50*'3º ESO'!F$11</f>
        <v>0</v>
      </c>
      <c r="O58" s="68">
        <f>PERFIL_3_ESO!G50*'3º ESO'!G$3+PERFIL_3_ESO!O50*'3º ESO'!G$4+PERFIL_3_ESO!W50*'3º ESO'!G$5+PERFIL_3_ESO!AE50*'3º ESO'!G$6+PERFIL_3_ESO!AM50*'3º ESO'!G$7+PERFIL_3_ESO!AU50*'3º ESO'!G$8+PERFIL_3_ESO!BC50*'3º ESO'!G$9+PERFIL_3_ESO!BK50*'3º ESO'!G$10+PERFIL_3_ESO!BS50*'3º ESO'!G$11</f>
        <v>0</v>
      </c>
      <c r="P58" s="68">
        <f>PERFIL_3_ESO!H50*'3º ESO'!H$3+PERFIL_3_ESO!P50*'3º ESO'!H$4+PERFIL_3_ESO!X50*'3º ESO'!H$5+PERFIL_3_ESO!AF50*'3º ESO'!H$6+PERFIL_3_ESO!AN50*'3º ESO'!H$7+PERFIL_3_ESO!AV50*'3º ESO'!H$8+PERFIL_3_ESO!BD50*'3º ESO'!H$9+PERFIL_3_ESO!BL50*'3º ESO'!H$10+PERFIL_3_ESO!BT50*'3º ESO'!H$11</f>
        <v>0</v>
      </c>
      <c r="Q58" s="68">
        <f>PERFIL_3_ESO!I50*'3º ESO'!I$3+PERFIL_3_ESO!Q50*'3º ESO'!I$4+PERFIL_3_ESO!Y50*'3º ESO'!I$5+PERFIL_3_ESO!AG50*'3º ESO'!I$6+PERFIL_3_ESO!AO50*'3º ESO'!I$7+PERFIL_3_ESO!AW50*'3º ESO'!I$8+PERFIL_3_ESO!BE50*'3º ESO'!I$9+PERFIL_3_ESO!BM50*'3º ESO'!I$10+PERFIL_3_ESO!BU50*'3º ESO'!I$11</f>
        <v>0</v>
      </c>
      <c r="R58" s="68">
        <f>PERFIL_3_ESO!J50*'3º ESO'!J$3+PERFIL_3_ESO!R50*'3º ESO'!J$4+PERFIL_3_ESO!Z50*'3º ESO'!J$5+PERFIL_3_ESO!AH50*'3º ESO'!J$6+PERFIL_3_ESO!AP50*'3º ESO'!J$7+PERFIL_3_ESO!AX50*'3º ESO'!J$8+PERFIL_3_ESO!BF50*'3º ESO'!J$9+PERFIL_3_ESO!BN50*'3º ESO'!J$10+PERFIL_3_ESO!BV50*'3º ESO'!J$11</f>
        <v>0</v>
      </c>
      <c r="S58" s="199">
        <f>IF(PERFIL_3_ESO!BW50='3º ESO'!$B$13,1,IF(PERFIL_3_ESO!BW50='3º ESO'!$B$14,2,IF(PERFIL_3_ESO!BW50='3º ESO'!$B$15,3,4)))</f>
        <v>1</v>
      </c>
      <c r="T58" s="161">
        <f>VLOOKUP($S58,'3º ESO'!$A$13:$J$16,3)</f>
        <v>0</v>
      </c>
      <c r="U58" s="32">
        <f>VLOOKUP($S58,'3º ESO'!$A$13:$J$16,4)</f>
        <v>0</v>
      </c>
      <c r="V58" s="32">
        <f>VLOOKUP($S58,'3º ESO'!$A$13:$J$16,5)</f>
        <v>0</v>
      </c>
      <c r="W58" s="32">
        <f>VLOOKUP($S58,'3º ESO'!$A$13:$J$16,6)</f>
        <v>0</v>
      </c>
      <c r="X58" s="32">
        <f>VLOOKUP($S58,'3º ESO'!$A$13:$J$16,7)</f>
        <v>0</v>
      </c>
      <c r="Y58" s="32">
        <f>VLOOKUP($S58,'3º ESO'!$A$13:$J$16,8)</f>
        <v>0</v>
      </c>
      <c r="Z58" s="32">
        <f>VLOOKUP($S58,'3º ESO'!$A$13:$J$16,9)</f>
        <v>0</v>
      </c>
      <c r="AA58" s="167">
        <f>VLOOKUP($S58,'3º ESO'!$A$13:$J$16,10)</f>
        <v>0</v>
      </c>
      <c r="AB58" s="68">
        <f>PERFIL_3_ESO!BX50*'3º ESO'!T58</f>
        <v>0</v>
      </c>
      <c r="AC58" s="68">
        <f>PERFIL_3_ESO!BY50*'3º ESO'!U58</f>
        <v>0</v>
      </c>
      <c r="AD58" s="68">
        <f>PERFIL_3_ESO!BZ50*'3º ESO'!V58</f>
        <v>0</v>
      </c>
      <c r="AE58" s="68">
        <f>PERFIL_3_ESO!CA50*'3º ESO'!W58</f>
        <v>0</v>
      </c>
      <c r="AF58" s="68">
        <f>PERFIL_3_ESO!CB50*'3º ESO'!X58</f>
        <v>0</v>
      </c>
      <c r="AG58" s="68">
        <f>PERFIL_3_ESO!CC50*'3º ESO'!Y58</f>
        <v>0</v>
      </c>
      <c r="AH58" s="68">
        <f>PERFIL_3_ESO!CD50*'3º ESO'!Z58</f>
        <v>0</v>
      </c>
      <c r="AI58" s="68">
        <f>PERFIL_3_ESO!CE50*'3º ESO'!AA58</f>
        <v>0</v>
      </c>
      <c r="AJ58" s="154">
        <f t="shared" si="10"/>
        <v>0</v>
      </c>
      <c r="AK58" s="68">
        <f t="shared" si="11"/>
        <v>0</v>
      </c>
      <c r="AL58" s="68">
        <f t="shared" si="12"/>
        <v>0</v>
      </c>
      <c r="AM58" s="68">
        <f t="shared" si="13"/>
        <v>0</v>
      </c>
      <c r="AN58" s="68">
        <f t="shared" si="14"/>
        <v>0</v>
      </c>
      <c r="AO58" s="68">
        <f t="shared" si="15"/>
        <v>0</v>
      </c>
      <c r="AP58" s="68">
        <f t="shared" si="16"/>
        <v>0</v>
      </c>
      <c r="AQ58" s="155">
        <f t="shared" si="17"/>
        <v>0</v>
      </c>
    </row>
    <row r="59" spans="1:43">
      <c r="A59" s="66">
        <v>38</v>
      </c>
      <c r="B59" s="144" t="s">
        <v>138</v>
      </c>
      <c r="C59" s="148">
        <f t="shared" si="2"/>
        <v>65</v>
      </c>
      <c r="D59" s="147">
        <f t="shared" si="3"/>
        <v>24</v>
      </c>
      <c r="E59" s="147">
        <f t="shared" si="4"/>
        <v>77</v>
      </c>
      <c r="F59" s="147">
        <f t="shared" si="5"/>
        <v>75</v>
      </c>
      <c r="G59" s="147">
        <f t="shared" si="6"/>
        <v>66</v>
      </c>
      <c r="H59" s="147">
        <f t="shared" si="7"/>
        <v>63</v>
      </c>
      <c r="I59" s="147">
        <f t="shared" si="8"/>
        <v>35</v>
      </c>
      <c r="J59" s="147">
        <f t="shared" si="9"/>
        <v>49</v>
      </c>
      <c r="K59" s="154">
        <f>PERFIL_3_ESO!C51*'3º ESO'!C$3+PERFIL_3_ESO!K51*'3º ESO'!C$4+PERFIL_3_ESO!S51*'3º ESO'!C$5+PERFIL_3_ESO!AA51*'3º ESO'!C$6+PERFIL_3_ESO!AI51*'3º ESO'!C$7+PERFIL_3_ESO!AQ51*'3º ESO'!C$8+PERFIL_3_ESO!AY51*'3º ESO'!C$9+PERFIL_3_ESO!BG51*'3º ESO'!C$10+PERFIL_3_ESO!BO51*'3º ESO'!C$11</f>
        <v>0</v>
      </c>
      <c r="L59" s="68">
        <f>PERFIL_3_ESO!D51*'3º ESO'!D$3+PERFIL_3_ESO!L51*'3º ESO'!D$4+PERFIL_3_ESO!T51*'3º ESO'!D$5+PERFIL_3_ESO!AB51*'3º ESO'!D$6+PERFIL_3_ESO!AJ51*'3º ESO'!D$7+PERFIL_3_ESO!AR51*'3º ESO'!D$8+PERFIL_3_ESO!AZ51*'3º ESO'!D$9+PERFIL_3_ESO!BH51*'3º ESO'!D$10+PERFIL_3_ESO!BP51*'3º ESO'!D$11</f>
        <v>0</v>
      </c>
      <c r="M59" s="68">
        <f>PERFIL_3_ESO!E51*'3º ESO'!E$3+PERFIL_3_ESO!M51*'3º ESO'!E$4+PERFIL_3_ESO!U51*'3º ESO'!E$5+PERFIL_3_ESO!AC51*'3º ESO'!E$6+PERFIL_3_ESO!AK51*'3º ESO'!E$7+PERFIL_3_ESO!AS51*'3º ESO'!E$8+PERFIL_3_ESO!BA51*'3º ESO'!E$9+PERFIL_3_ESO!BI51*'3º ESO'!E$10+PERFIL_3_ESO!BQ51*'3º ESO'!E$11</f>
        <v>0</v>
      </c>
      <c r="N59" s="68">
        <f>PERFIL_3_ESO!F51*'3º ESO'!F$3+PERFIL_3_ESO!N51*'3º ESO'!F$4+PERFIL_3_ESO!V51*'3º ESO'!F$5+PERFIL_3_ESO!AD51*'3º ESO'!F$6+PERFIL_3_ESO!AL51*'3º ESO'!F$7+PERFIL_3_ESO!AT51*'3º ESO'!F$8+PERFIL_3_ESO!BB51*'3º ESO'!F$9+PERFIL_3_ESO!BJ51*'3º ESO'!F$10+PERFIL_3_ESO!BR51*'3º ESO'!F$11</f>
        <v>0</v>
      </c>
      <c r="O59" s="68">
        <f>PERFIL_3_ESO!G51*'3º ESO'!G$3+PERFIL_3_ESO!O51*'3º ESO'!G$4+PERFIL_3_ESO!W51*'3º ESO'!G$5+PERFIL_3_ESO!AE51*'3º ESO'!G$6+PERFIL_3_ESO!AM51*'3º ESO'!G$7+PERFIL_3_ESO!AU51*'3º ESO'!G$8+PERFIL_3_ESO!BC51*'3º ESO'!G$9+PERFIL_3_ESO!BK51*'3º ESO'!G$10+PERFIL_3_ESO!BS51*'3º ESO'!G$11</f>
        <v>0</v>
      </c>
      <c r="P59" s="68">
        <f>PERFIL_3_ESO!H51*'3º ESO'!H$3+PERFIL_3_ESO!P51*'3º ESO'!H$4+PERFIL_3_ESO!X51*'3º ESO'!H$5+PERFIL_3_ESO!AF51*'3º ESO'!H$6+PERFIL_3_ESO!AN51*'3º ESO'!H$7+PERFIL_3_ESO!AV51*'3º ESO'!H$8+PERFIL_3_ESO!BD51*'3º ESO'!H$9+PERFIL_3_ESO!BL51*'3º ESO'!H$10+PERFIL_3_ESO!BT51*'3º ESO'!H$11</f>
        <v>0</v>
      </c>
      <c r="Q59" s="68">
        <f>PERFIL_3_ESO!I51*'3º ESO'!I$3+PERFIL_3_ESO!Q51*'3º ESO'!I$4+PERFIL_3_ESO!Y51*'3º ESO'!I$5+PERFIL_3_ESO!AG51*'3º ESO'!I$6+PERFIL_3_ESO!AO51*'3º ESO'!I$7+PERFIL_3_ESO!AW51*'3º ESO'!I$8+PERFIL_3_ESO!BE51*'3º ESO'!I$9+PERFIL_3_ESO!BM51*'3º ESO'!I$10+PERFIL_3_ESO!BU51*'3º ESO'!I$11</f>
        <v>0</v>
      </c>
      <c r="R59" s="68">
        <f>PERFIL_3_ESO!J51*'3º ESO'!J$3+PERFIL_3_ESO!R51*'3º ESO'!J$4+PERFIL_3_ESO!Z51*'3º ESO'!J$5+PERFIL_3_ESO!AH51*'3º ESO'!J$6+PERFIL_3_ESO!AP51*'3º ESO'!J$7+PERFIL_3_ESO!AX51*'3º ESO'!J$8+PERFIL_3_ESO!BF51*'3º ESO'!J$9+PERFIL_3_ESO!BN51*'3º ESO'!J$10+PERFIL_3_ESO!BV51*'3º ESO'!J$11</f>
        <v>0</v>
      </c>
      <c r="S59" s="199">
        <f>IF(PERFIL_3_ESO!BW51='3º ESO'!$B$13,1,IF(PERFIL_3_ESO!BW51='3º ESO'!$B$14,2,IF(PERFIL_3_ESO!BW51='3º ESO'!$B$15,3,4)))</f>
        <v>1</v>
      </c>
      <c r="T59" s="161">
        <f>VLOOKUP($S59,'3º ESO'!$A$13:$J$16,3)</f>
        <v>0</v>
      </c>
      <c r="U59" s="32">
        <f>VLOOKUP($S59,'3º ESO'!$A$13:$J$16,4)</f>
        <v>0</v>
      </c>
      <c r="V59" s="32">
        <f>VLOOKUP($S59,'3º ESO'!$A$13:$J$16,5)</f>
        <v>0</v>
      </c>
      <c r="W59" s="32">
        <f>VLOOKUP($S59,'3º ESO'!$A$13:$J$16,6)</f>
        <v>0</v>
      </c>
      <c r="X59" s="32">
        <f>VLOOKUP($S59,'3º ESO'!$A$13:$J$16,7)</f>
        <v>0</v>
      </c>
      <c r="Y59" s="32">
        <f>VLOOKUP($S59,'3º ESO'!$A$13:$J$16,8)</f>
        <v>0</v>
      </c>
      <c r="Z59" s="32">
        <f>VLOOKUP($S59,'3º ESO'!$A$13:$J$16,9)</f>
        <v>0</v>
      </c>
      <c r="AA59" s="167">
        <f>VLOOKUP($S59,'3º ESO'!$A$13:$J$16,10)</f>
        <v>0</v>
      </c>
      <c r="AB59" s="68">
        <f>PERFIL_3_ESO!BX51*'3º ESO'!T59</f>
        <v>0</v>
      </c>
      <c r="AC59" s="68">
        <f>PERFIL_3_ESO!BY51*'3º ESO'!U59</f>
        <v>0</v>
      </c>
      <c r="AD59" s="68">
        <f>PERFIL_3_ESO!BZ51*'3º ESO'!V59</f>
        <v>0</v>
      </c>
      <c r="AE59" s="68">
        <f>PERFIL_3_ESO!CA51*'3º ESO'!W59</f>
        <v>0</v>
      </c>
      <c r="AF59" s="68">
        <f>PERFIL_3_ESO!CB51*'3º ESO'!X59</f>
        <v>0</v>
      </c>
      <c r="AG59" s="68">
        <f>PERFIL_3_ESO!CC51*'3º ESO'!Y59</f>
        <v>0</v>
      </c>
      <c r="AH59" s="68">
        <f>PERFIL_3_ESO!CD51*'3º ESO'!Z59</f>
        <v>0</v>
      </c>
      <c r="AI59" s="68">
        <f>PERFIL_3_ESO!CE51*'3º ESO'!AA59</f>
        <v>0</v>
      </c>
      <c r="AJ59" s="154">
        <f t="shared" si="10"/>
        <v>0</v>
      </c>
      <c r="AK59" s="68">
        <f t="shared" si="11"/>
        <v>0</v>
      </c>
      <c r="AL59" s="68">
        <f t="shared" si="12"/>
        <v>0</v>
      </c>
      <c r="AM59" s="68">
        <f t="shared" si="13"/>
        <v>0</v>
      </c>
      <c r="AN59" s="68">
        <f t="shared" si="14"/>
        <v>0</v>
      </c>
      <c r="AO59" s="68">
        <f t="shared" si="15"/>
        <v>0</v>
      </c>
      <c r="AP59" s="68">
        <f t="shared" si="16"/>
        <v>0</v>
      </c>
      <c r="AQ59" s="155">
        <f t="shared" si="17"/>
        <v>0</v>
      </c>
    </row>
    <row r="60" spans="1:43">
      <c r="A60" s="29">
        <v>39</v>
      </c>
      <c r="B60" s="145" t="s">
        <v>139</v>
      </c>
      <c r="C60" s="148">
        <f t="shared" si="2"/>
        <v>65</v>
      </c>
      <c r="D60" s="147">
        <f t="shared" si="3"/>
        <v>24</v>
      </c>
      <c r="E60" s="147">
        <f t="shared" si="4"/>
        <v>77</v>
      </c>
      <c r="F60" s="147">
        <f t="shared" si="5"/>
        <v>75</v>
      </c>
      <c r="G60" s="147">
        <f t="shared" si="6"/>
        <v>66</v>
      </c>
      <c r="H60" s="147">
        <f t="shared" si="7"/>
        <v>63</v>
      </c>
      <c r="I60" s="147">
        <f t="shared" si="8"/>
        <v>35</v>
      </c>
      <c r="J60" s="147">
        <f t="shared" si="9"/>
        <v>49</v>
      </c>
      <c r="K60" s="154">
        <f>PERFIL_3_ESO!C52*'3º ESO'!C$3+PERFIL_3_ESO!K52*'3º ESO'!C$4+PERFIL_3_ESO!S52*'3º ESO'!C$5+PERFIL_3_ESO!AA52*'3º ESO'!C$6+PERFIL_3_ESO!AI52*'3º ESO'!C$7+PERFIL_3_ESO!AQ52*'3º ESO'!C$8+PERFIL_3_ESO!AY52*'3º ESO'!C$9+PERFIL_3_ESO!BG52*'3º ESO'!C$10+PERFIL_3_ESO!BO52*'3º ESO'!C$11</f>
        <v>0</v>
      </c>
      <c r="L60" s="68">
        <f>PERFIL_3_ESO!D52*'3º ESO'!D$3+PERFIL_3_ESO!L52*'3º ESO'!D$4+PERFIL_3_ESO!T52*'3º ESO'!D$5+PERFIL_3_ESO!AB52*'3º ESO'!D$6+PERFIL_3_ESO!AJ52*'3º ESO'!D$7+PERFIL_3_ESO!AR52*'3º ESO'!D$8+PERFIL_3_ESO!AZ52*'3º ESO'!D$9+PERFIL_3_ESO!BH52*'3º ESO'!D$10+PERFIL_3_ESO!BP52*'3º ESO'!D$11</f>
        <v>0</v>
      </c>
      <c r="M60" s="68">
        <f>PERFIL_3_ESO!E52*'3º ESO'!E$3+PERFIL_3_ESO!M52*'3º ESO'!E$4+PERFIL_3_ESO!U52*'3º ESO'!E$5+PERFIL_3_ESO!AC52*'3º ESO'!E$6+PERFIL_3_ESO!AK52*'3º ESO'!E$7+PERFIL_3_ESO!AS52*'3º ESO'!E$8+PERFIL_3_ESO!BA52*'3º ESO'!E$9+PERFIL_3_ESO!BI52*'3º ESO'!E$10+PERFIL_3_ESO!BQ52*'3º ESO'!E$11</f>
        <v>0</v>
      </c>
      <c r="N60" s="68">
        <f>PERFIL_3_ESO!F52*'3º ESO'!F$3+PERFIL_3_ESO!N52*'3º ESO'!F$4+PERFIL_3_ESO!V52*'3º ESO'!F$5+PERFIL_3_ESO!AD52*'3º ESO'!F$6+PERFIL_3_ESO!AL52*'3º ESO'!F$7+PERFIL_3_ESO!AT52*'3º ESO'!F$8+PERFIL_3_ESO!BB52*'3º ESO'!F$9+PERFIL_3_ESO!BJ52*'3º ESO'!F$10+PERFIL_3_ESO!BR52*'3º ESO'!F$11</f>
        <v>0</v>
      </c>
      <c r="O60" s="68">
        <f>PERFIL_3_ESO!G52*'3º ESO'!G$3+PERFIL_3_ESO!O52*'3º ESO'!G$4+PERFIL_3_ESO!W52*'3º ESO'!G$5+PERFIL_3_ESO!AE52*'3º ESO'!G$6+PERFIL_3_ESO!AM52*'3º ESO'!G$7+PERFIL_3_ESO!AU52*'3º ESO'!G$8+PERFIL_3_ESO!BC52*'3º ESO'!G$9+PERFIL_3_ESO!BK52*'3º ESO'!G$10+PERFIL_3_ESO!BS52*'3º ESO'!G$11</f>
        <v>0</v>
      </c>
      <c r="P60" s="68">
        <f>PERFIL_3_ESO!H52*'3º ESO'!H$3+PERFIL_3_ESO!P52*'3º ESO'!H$4+PERFIL_3_ESO!X52*'3º ESO'!H$5+PERFIL_3_ESO!AF52*'3º ESO'!H$6+PERFIL_3_ESO!AN52*'3º ESO'!H$7+PERFIL_3_ESO!AV52*'3º ESO'!H$8+PERFIL_3_ESO!BD52*'3º ESO'!H$9+PERFIL_3_ESO!BL52*'3º ESO'!H$10+PERFIL_3_ESO!BT52*'3º ESO'!H$11</f>
        <v>0</v>
      </c>
      <c r="Q60" s="68">
        <f>PERFIL_3_ESO!I52*'3º ESO'!I$3+PERFIL_3_ESO!Q52*'3º ESO'!I$4+PERFIL_3_ESO!Y52*'3º ESO'!I$5+PERFIL_3_ESO!AG52*'3º ESO'!I$6+PERFIL_3_ESO!AO52*'3º ESO'!I$7+PERFIL_3_ESO!AW52*'3º ESO'!I$8+PERFIL_3_ESO!BE52*'3º ESO'!I$9+PERFIL_3_ESO!BM52*'3º ESO'!I$10+PERFIL_3_ESO!BU52*'3º ESO'!I$11</f>
        <v>0</v>
      </c>
      <c r="R60" s="68">
        <f>PERFIL_3_ESO!J52*'3º ESO'!J$3+PERFIL_3_ESO!R52*'3º ESO'!J$4+PERFIL_3_ESO!Z52*'3º ESO'!J$5+PERFIL_3_ESO!AH52*'3º ESO'!J$6+PERFIL_3_ESO!AP52*'3º ESO'!J$7+PERFIL_3_ESO!AX52*'3º ESO'!J$8+PERFIL_3_ESO!BF52*'3º ESO'!J$9+PERFIL_3_ESO!BN52*'3º ESO'!J$10+PERFIL_3_ESO!BV52*'3º ESO'!J$11</f>
        <v>0</v>
      </c>
      <c r="S60" s="199">
        <f>IF(PERFIL_3_ESO!BW52='3º ESO'!$B$13,1,IF(PERFIL_3_ESO!BW52='3º ESO'!$B$14,2,IF(PERFIL_3_ESO!BW52='3º ESO'!$B$15,3,4)))</f>
        <v>1</v>
      </c>
      <c r="T60" s="161">
        <f>VLOOKUP($S60,'3º ESO'!$A$13:$J$16,3)</f>
        <v>0</v>
      </c>
      <c r="U60" s="32">
        <f>VLOOKUP($S60,'3º ESO'!$A$13:$J$16,4)</f>
        <v>0</v>
      </c>
      <c r="V60" s="32">
        <f>VLOOKUP($S60,'3º ESO'!$A$13:$J$16,5)</f>
        <v>0</v>
      </c>
      <c r="W60" s="32">
        <f>VLOOKUP($S60,'3º ESO'!$A$13:$J$16,6)</f>
        <v>0</v>
      </c>
      <c r="X60" s="32">
        <f>VLOOKUP($S60,'3º ESO'!$A$13:$J$16,7)</f>
        <v>0</v>
      </c>
      <c r="Y60" s="32">
        <f>VLOOKUP($S60,'3º ESO'!$A$13:$J$16,8)</f>
        <v>0</v>
      </c>
      <c r="Z60" s="32">
        <f>VLOOKUP($S60,'3º ESO'!$A$13:$J$16,9)</f>
        <v>0</v>
      </c>
      <c r="AA60" s="167">
        <f>VLOOKUP($S60,'3º ESO'!$A$13:$J$16,10)</f>
        <v>0</v>
      </c>
      <c r="AB60" s="68">
        <f>PERFIL_3_ESO!BX52*'3º ESO'!T60</f>
        <v>0</v>
      </c>
      <c r="AC60" s="68">
        <f>PERFIL_3_ESO!BY52*'3º ESO'!U60</f>
        <v>0</v>
      </c>
      <c r="AD60" s="68">
        <f>PERFIL_3_ESO!BZ52*'3º ESO'!V60</f>
        <v>0</v>
      </c>
      <c r="AE60" s="68">
        <f>PERFIL_3_ESO!CA52*'3º ESO'!W60</f>
        <v>0</v>
      </c>
      <c r="AF60" s="68">
        <f>PERFIL_3_ESO!CB52*'3º ESO'!X60</f>
        <v>0</v>
      </c>
      <c r="AG60" s="68">
        <f>PERFIL_3_ESO!CC52*'3º ESO'!Y60</f>
        <v>0</v>
      </c>
      <c r="AH60" s="68">
        <f>PERFIL_3_ESO!CD52*'3º ESO'!Z60</f>
        <v>0</v>
      </c>
      <c r="AI60" s="68">
        <f>PERFIL_3_ESO!CE52*'3º ESO'!AA60</f>
        <v>0</v>
      </c>
      <c r="AJ60" s="154">
        <f t="shared" si="10"/>
        <v>0</v>
      </c>
      <c r="AK60" s="68">
        <f t="shared" si="11"/>
        <v>0</v>
      </c>
      <c r="AL60" s="68">
        <f t="shared" si="12"/>
        <v>0</v>
      </c>
      <c r="AM60" s="68">
        <f t="shared" si="13"/>
        <v>0</v>
      </c>
      <c r="AN60" s="68">
        <f t="shared" si="14"/>
        <v>0</v>
      </c>
      <c r="AO60" s="68">
        <f t="shared" si="15"/>
        <v>0</v>
      </c>
      <c r="AP60" s="68">
        <f t="shared" si="16"/>
        <v>0</v>
      </c>
      <c r="AQ60" s="155">
        <f t="shared" si="17"/>
        <v>0</v>
      </c>
    </row>
    <row r="61" spans="1:43" ht="17" thickBot="1">
      <c r="A61" s="67">
        <v>40</v>
      </c>
      <c r="B61" s="146" t="s">
        <v>140</v>
      </c>
      <c r="C61" s="149">
        <f t="shared" si="2"/>
        <v>65</v>
      </c>
      <c r="D61" s="150">
        <f t="shared" si="3"/>
        <v>24</v>
      </c>
      <c r="E61" s="150">
        <f t="shared" si="4"/>
        <v>77</v>
      </c>
      <c r="F61" s="150">
        <f t="shared" si="5"/>
        <v>75</v>
      </c>
      <c r="G61" s="150">
        <f t="shared" si="6"/>
        <v>66</v>
      </c>
      <c r="H61" s="150">
        <f t="shared" si="7"/>
        <v>63</v>
      </c>
      <c r="I61" s="150">
        <f t="shared" si="8"/>
        <v>35</v>
      </c>
      <c r="J61" s="150">
        <f t="shared" si="9"/>
        <v>49</v>
      </c>
      <c r="K61" s="156">
        <f>PERFIL_3_ESO!C53*'3º ESO'!C$3+PERFIL_3_ESO!K53*'3º ESO'!C$4+PERFIL_3_ESO!S53*'3º ESO'!C$5+PERFIL_3_ESO!AA53*'3º ESO'!C$6+PERFIL_3_ESO!AI53*'3º ESO'!C$7+PERFIL_3_ESO!AQ53*'3º ESO'!C$8+PERFIL_3_ESO!AY53*'3º ESO'!C$9+PERFIL_3_ESO!BG53*'3º ESO'!C$10+PERFIL_3_ESO!BO53*'3º ESO'!C$11</f>
        <v>0</v>
      </c>
      <c r="L61" s="157">
        <f>PERFIL_3_ESO!D53*'3º ESO'!D$3+PERFIL_3_ESO!L53*'3º ESO'!D$4+PERFIL_3_ESO!T53*'3º ESO'!D$5+PERFIL_3_ESO!AB53*'3º ESO'!D$6+PERFIL_3_ESO!AJ53*'3º ESO'!D$7+PERFIL_3_ESO!AR53*'3º ESO'!D$8+PERFIL_3_ESO!AZ53*'3º ESO'!D$9+PERFIL_3_ESO!BH53*'3º ESO'!D$10+PERFIL_3_ESO!BP53*'3º ESO'!D$11</f>
        <v>0</v>
      </c>
      <c r="M61" s="157">
        <f>PERFIL_3_ESO!E53*'3º ESO'!E$3+PERFIL_3_ESO!M53*'3º ESO'!E$4+PERFIL_3_ESO!U53*'3º ESO'!E$5+PERFIL_3_ESO!AC53*'3º ESO'!E$6+PERFIL_3_ESO!AK53*'3º ESO'!E$7+PERFIL_3_ESO!AS53*'3º ESO'!E$8+PERFIL_3_ESO!BA53*'3º ESO'!E$9+PERFIL_3_ESO!BI53*'3º ESO'!E$10+PERFIL_3_ESO!BQ53*'3º ESO'!E$11</f>
        <v>0</v>
      </c>
      <c r="N61" s="157">
        <f>PERFIL_3_ESO!F53*'3º ESO'!F$3+PERFIL_3_ESO!N53*'3º ESO'!F$4+PERFIL_3_ESO!V53*'3º ESO'!F$5+PERFIL_3_ESO!AD53*'3º ESO'!F$6+PERFIL_3_ESO!AL53*'3º ESO'!F$7+PERFIL_3_ESO!AT53*'3º ESO'!F$8+PERFIL_3_ESO!BB53*'3º ESO'!F$9+PERFIL_3_ESO!BJ53*'3º ESO'!F$10+PERFIL_3_ESO!BR53*'3º ESO'!F$11</f>
        <v>0</v>
      </c>
      <c r="O61" s="157">
        <f>PERFIL_3_ESO!G53*'3º ESO'!G$3+PERFIL_3_ESO!O53*'3º ESO'!G$4+PERFIL_3_ESO!W53*'3º ESO'!G$5+PERFIL_3_ESO!AE53*'3º ESO'!G$6+PERFIL_3_ESO!AM53*'3º ESO'!G$7+PERFIL_3_ESO!AU53*'3º ESO'!G$8+PERFIL_3_ESO!BC53*'3º ESO'!G$9+PERFIL_3_ESO!BK53*'3º ESO'!G$10+PERFIL_3_ESO!BS53*'3º ESO'!G$11</f>
        <v>0</v>
      </c>
      <c r="P61" s="157">
        <f>PERFIL_3_ESO!H53*'3º ESO'!H$3+PERFIL_3_ESO!P53*'3º ESO'!H$4+PERFIL_3_ESO!X53*'3º ESO'!H$5+PERFIL_3_ESO!AF53*'3º ESO'!H$6+PERFIL_3_ESO!AN53*'3º ESO'!H$7+PERFIL_3_ESO!AV53*'3º ESO'!H$8+PERFIL_3_ESO!BD53*'3º ESO'!H$9+PERFIL_3_ESO!BL53*'3º ESO'!H$10+PERFIL_3_ESO!BT53*'3º ESO'!H$11</f>
        <v>0</v>
      </c>
      <c r="Q61" s="157">
        <f>PERFIL_3_ESO!I53*'3º ESO'!I$3+PERFIL_3_ESO!Q53*'3º ESO'!I$4+PERFIL_3_ESO!Y53*'3º ESO'!I$5+PERFIL_3_ESO!AG53*'3º ESO'!I$6+PERFIL_3_ESO!AO53*'3º ESO'!I$7+PERFIL_3_ESO!AW53*'3º ESO'!I$8+PERFIL_3_ESO!BE53*'3º ESO'!I$9+PERFIL_3_ESO!BM53*'3º ESO'!I$10+PERFIL_3_ESO!BU53*'3º ESO'!I$11</f>
        <v>0</v>
      </c>
      <c r="R61" s="157">
        <f>PERFIL_3_ESO!J53*'3º ESO'!J$3+PERFIL_3_ESO!R53*'3º ESO'!J$4+PERFIL_3_ESO!Z53*'3º ESO'!J$5+PERFIL_3_ESO!AH53*'3º ESO'!J$6+PERFIL_3_ESO!AP53*'3º ESO'!J$7+PERFIL_3_ESO!AX53*'3º ESO'!J$8+PERFIL_3_ESO!BF53*'3º ESO'!J$9+PERFIL_3_ESO!BN53*'3º ESO'!J$10+PERFIL_3_ESO!BV53*'3º ESO'!J$11</f>
        <v>0</v>
      </c>
      <c r="S61" s="241">
        <f>IF(PERFIL_3_ESO!BW53='3º ESO'!$B$13,1,IF(PERFIL_3_ESO!BW53='3º ESO'!$B$14,2,IF(PERFIL_3_ESO!BW53='3º ESO'!$B$15,3,4)))</f>
        <v>1</v>
      </c>
      <c r="T61" s="162">
        <f>VLOOKUP($S61,'3º ESO'!$A$13:$J$16,3)</f>
        <v>0</v>
      </c>
      <c r="U61" s="163">
        <f>VLOOKUP($S61,'3º ESO'!$A$13:$J$16,4)</f>
        <v>0</v>
      </c>
      <c r="V61" s="163">
        <f>VLOOKUP($S61,'3º ESO'!$A$13:$J$16,5)</f>
        <v>0</v>
      </c>
      <c r="W61" s="163">
        <f>VLOOKUP($S61,'3º ESO'!$A$13:$J$16,6)</f>
        <v>0</v>
      </c>
      <c r="X61" s="163">
        <f>VLOOKUP($S61,'3º ESO'!$A$13:$J$16,7)</f>
        <v>0</v>
      </c>
      <c r="Y61" s="163">
        <f>VLOOKUP($S61,'3º ESO'!$A$13:$J$16,8)</f>
        <v>0</v>
      </c>
      <c r="Z61" s="163">
        <f>VLOOKUP($S61,'3º ESO'!$A$13:$J$16,9)</f>
        <v>0</v>
      </c>
      <c r="AA61" s="168">
        <f>VLOOKUP($S61,'3º ESO'!$A$13:$J$16,10)</f>
        <v>0</v>
      </c>
      <c r="AB61" s="157">
        <f>PERFIL_3_ESO!BX53*'3º ESO'!T61</f>
        <v>0</v>
      </c>
      <c r="AC61" s="157">
        <f>PERFIL_3_ESO!BY53*'3º ESO'!U61</f>
        <v>0</v>
      </c>
      <c r="AD61" s="157">
        <f>PERFIL_3_ESO!BZ53*'3º ESO'!V61</f>
        <v>0</v>
      </c>
      <c r="AE61" s="157">
        <f>PERFIL_3_ESO!CA53*'3º ESO'!W61</f>
        <v>0</v>
      </c>
      <c r="AF61" s="157">
        <f>PERFIL_3_ESO!CB53*'3º ESO'!X61</f>
        <v>0</v>
      </c>
      <c r="AG61" s="157">
        <f>PERFIL_3_ESO!CC53*'3º ESO'!Y61</f>
        <v>0</v>
      </c>
      <c r="AH61" s="157">
        <f>PERFIL_3_ESO!CD53*'3º ESO'!Z61</f>
        <v>0</v>
      </c>
      <c r="AI61" s="157">
        <f>PERFIL_3_ESO!CE53*'3º ESO'!AA61</f>
        <v>0</v>
      </c>
      <c r="AJ61" s="156">
        <f t="shared" si="10"/>
        <v>0</v>
      </c>
      <c r="AK61" s="157">
        <f t="shared" si="11"/>
        <v>0</v>
      </c>
      <c r="AL61" s="157">
        <f t="shared" si="12"/>
        <v>0</v>
      </c>
      <c r="AM61" s="157">
        <f t="shared" si="13"/>
        <v>0</v>
      </c>
      <c r="AN61" s="157">
        <f t="shared" si="14"/>
        <v>0</v>
      </c>
      <c r="AO61" s="157">
        <f t="shared" si="15"/>
        <v>0</v>
      </c>
      <c r="AP61" s="157">
        <f t="shared" si="16"/>
        <v>0</v>
      </c>
      <c r="AQ61" s="158">
        <f t="shared" si="17"/>
        <v>0</v>
      </c>
    </row>
  </sheetData>
  <mergeCells count="7">
    <mergeCell ref="AJ19:AQ20"/>
    <mergeCell ref="AB20:AI20"/>
    <mergeCell ref="C19:R19"/>
    <mergeCell ref="C20:J20"/>
    <mergeCell ref="K20:R20"/>
    <mergeCell ref="S19:AI19"/>
    <mergeCell ref="S20:AA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0AD3-6D5D-DE4B-AC93-A8417D225123}">
  <dimension ref="A1:AQ59"/>
  <sheetViews>
    <sheetView zoomScale="120" zoomScaleNormal="120" workbookViewId="0">
      <pane xSplit="2" ySplit="2" topLeftCell="C12" activePane="bottomRight" state="frozen"/>
      <selection pane="topRight" activeCell="C1" sqref="C1"/>
      <selection pane="bottomLeft" activeCell="A2" sqref="A2"/>
      <selection pane="bottomRight" activeCell="AQ25" sqref="AQ25"/>
    </sheetView>
  </sheetViews>
  <sheetFormatPr baseColWidth="10" defaultRowHeight="16"/>
  <cols>
    <col min="1" max="1" width="3.33203125" bestFit="1" customWidth="1"/>
    <col min="2" max="2" width="49.1640625" bestFit="1" customWidth="1"/>
  </cols>
  <sheetData>
    <row r="1" spans="1:10" ht="151" thickBot="1">
      <c r="C1" s="13" t="s">
        <v>143</v>
      </c>
      <c r="D1" s="14" t="s">
        <v>144</v>
      </c>
      <c r="E1" s="14" t="s">
        <v>145</v>
      </c>
      <c r="F1" s="14" t="s">
        <v>146</v>
      </c>
      <c r="G1" s="14" t="s">
        <v>147</v>
      </c>
      <c r="H1" s="14" t="s">
        <v>148</v>
      </c>
      <c r="I1" s="14" t="s">
        <v>150</v>
      </c>
      <c r="J1" s="14" t="s">
        <v>149</v>
      </c>
    </row>
    <row r="2" spans="1:10" ht="17" thickBot="1">
      <c r="A2" s="1" t="s">
        <v>0</v>
      </c>
      <c r="B2" s="2" t="s">
        <v>1</v>
      </c>
      <c r="C2" s="11" t="s">
        <v>94</v>
      </c>
      <c r="D2" s="12" t="s">
        <v>95</v>
      </c>
      <c r="E2" s="12" t="s">
        <v>96</v>
      </c>
      <c r="F2" s="12" t="s">
        <v>97</v>
      </c>
      <c r="G2" s="12" t="s">
        <v>98</v>
      </c>
      <c r="H2" s="12" t="s">
        <v>99</v>
      </c>
      <c r="I2" s="12" t="s">
        <v>100</v>
      </c>
      <c r="J2" s="12" t="s">
        <v>72</v>
      </c>
    </row>
    <row r="3" spans="1:10">
      <c r="A3" s="3"/>
      <c r="B3" s="4" t="s">
        <v>12</v>
      </c>
      <c r="C3" s="68">
        <v>6</v>
      </c>
      <c r="D3" s="68">
        <v>1</v>
      </c>
      <c r="E3" s="68">
        <v>16</v>
      </c>
      <c r="F3" s="68">
        <v>10</v>
      </c>
      <c r="G3" s="68">
        <v>11</v>
      </c>
      <c r="H3" s="68">
        <v>6</v>
      </c>
      <c r="I3" s="68">
        <v>6</v>
      </c>
      <c r="J3" s="68">
        <v>2</v>
      </c>
    </row>
    <row r="4" spans="1:10">
      <c r="A4" s="3"/>
      <c r="B4" s="4" t="s">
        <v>39</v>
      </c>
      <c r="C4" s="68">
        <v>11</v>
      </c>
      <c r="D4" s="68">
        <v>6</v>
      </c>
      <c r="E4" s="68">
        <v>2</v>
      </c>
      <c r="F4" s="68">
        <v>3</v>
      </c>
      <c r="G4" s="68">
        <v>12</v>
      </c>
      <c r="H4" s="68">
        <v>15</v>
      </c>
      <c r="I4" s="68">
        <v>3</v>
      </c>
      <c r="J4" s="68">
        <v>8</v>
      </c>
    </row>
    <row r="5" spans="1:10">
      <c r="A5" s="3"/>
      <c r="B5" s="4" t="s">
        <v>77</v>
      </c>
      <c r="C5" s="68">
        <v>2</v>
      </c>
      <c r="D5" s="68">
        <v>0</v>
      </c>
      <c r="E5" s="68">
        <v>3</v>
      </c>
      <c r="F5" s="68">
        <v>1</v>
      </c>
      <c r="G5" s="68">
        <v>7</v>
      </c>
      <c r="H5" s="68">
        <v>4</v>
      </c>
      <c r="I5" s="68">
        <v>4</v>
      </c>
      <c r="J5" s="68">
        <v>4</v>
      </c>
    </row>
    <row r="6" spans="1:10">
      <c r="A6" s="3"/>
      <c r="B6" s="4" t="s">
        <v>81</v>
      </c>
      <c r="C6" s="68">
        <v>6</v>
      </c>
      <c r="D6" s="68">
        <v>11</v>
      </c>
      <c r="E6" s="68">
        <v>5</v>
      </c>
      <c r="F6" s="68">
        <v>3</v>
      </c>
      <c r="G6" s="68">
        <v>9</v>
      </c>
      <c r="H6" s="68">
        <v>2</v>
      </c>
      <c r="I6" s="68">
        <v>1</v>
      </c>
      <c r="J6" s="68">
        <v>4</v>
      </c>
    </row>
    <row r="7" spans="1:10">
      <c r="A7" s="3"/>
      <c r="B7" s="4" t="s">
        <v>59</v>
      </c>
      <c r="C7" s="68">
        <v>10</v>
      </c>
      <c r="D7" s="68">
        <v>0</v>
      </c>
      <c r="E7" s="68">
        <v>4</v>
      </c>
      <c r="F7" s="68">
        <v>9</v>
      </c>
      <c r="G7" s="68">
        <v>11</v>
      </c>
      <c r="H7" s="68">
        <v>11</v>
      </c>
      <c r="I7" s="68">
        <v>1</v>
      </c>
      <c r="J7" s="68">
        <v>10</v>
      </c>
    </row>
    <row r="8" spans="1:10" ht="17" thickBot="1">
      <c r="A8" s="3"/>
      <c r="B8" s="7" t="s">
        <v>75</v>
      </c>
      <c r="C8" s="68">
        <v>3</v>
      </c>
      <c r="D8" s="68">
        <v>2</v>
      </c>
      <c r="E8" s="68">
        <v>11</v>
      </c>
      <c r="F8" s="68">
        <v>10</v>
      </c>
      <c r="G8" s="68">
        <v>7</v>
      </c>
      <c r="H8" s="68">
        <v>1</v>
      </c>
      <c r="I8" s="68">
        <v>5</v>
      </c>
      <c r="J8" s="68">
        <v>3</v>
      </c>
    </row>
    <row r="9" spans="1:10" ht="17" thickBot="1">
      <c r="A9" s="3"/>
      <c r="B9" s="140" t="s">
        <v>155</v>
      </c>
      <c r="C9" s="68">
        <f>SUM(C3:C8)</f>
        <v>38</v>
      </c>
      <c r="D9" s="68">
        <f t="shared" ref="D9:J9" si="0">SUM(D3:D8)</f>
        <v>20</v>
      </c>
      <c r="E9" s="68">
        <f t="shared" si="0"/>
        <v>41</v>
      </c>
      <c r="F9" s="68">
        <f t="shared" si="0"/>
        <v>36</v>
      </c>
      <c r="G9" s="68">
        <f t="shared" si="0"/>
        <v>57</v>
      </c>
      <c r="H9" s="68">
        <f t="shared" si="0"/>
        <v>39</v>
      </c>
      <c r="I9" s="68">
        <f t="shared" si="0"/>
        <v>20</v>
      </c>
      <c r="J9" s="68">
        <f t="shared" si="0"/>
        <v>31</v>
      </c>
    </row>
    <row r="10" spans="1:10">
      <c r="A10" s="17">
        <v>1</v>
      </c>
      <c r="B10" s="137"/>
      <c r="C10" s="135"/>
      <c r="D10" s="135"/>
      <c r="E10" s="135"/>
      <c r="F10" s="135"/>
      <c r="G10" s="135"/>
      <c r="H10" s="135"/>
      <c r="I10" s="135"/>
      <c r="J10" s="135"/>
    </row>
    <row r="11" spans="1:10">
      <c r="A11" s="18">
        <v>2</v>
      </c>
      <c r="B11" s="138" t="s">
        <v>84</v>
      </c>
      <c r="C11" s="164">
        <v>6</v>
      </c>
      <c r="D11" s="164">
        <v>11</v>
      </c>
      <c r="E11" s="164">
        <v>5</v>
      </c>
      <c r="F11" s="164">
        <v>3</v>
      </c>
      <c r="G11" s="164">
        <v>9</v>
      </c>
      <c r="H11" s="164">
        <v>2</v>
      </c>
      <c r="I11" s="164">
        <v>1</v>
      </c>
      <c r="J11" s="164">
        <v>3</v>
      </c>
    </row>
    <row r="12" spans="1:10">
      <c r="A12" s="18">
        <v>3</v>
      </c>
      <c r="B12" s="138" t="s">
        <v>60</v>
      </c>
      <c r="C12" s="164">
        <v>13</v>
      </c>
      <c r="D12" s="164">
        <v>5</v>
      </c>
      <c r="E12" s="164">
        <v>7</v>
      </c>
      <c r="F12" s="164">
        <v>11</v>
      </c>
      <c r="G12" s="164">
        <v>12</v>
      </c>
      <c r="H12" s="164">
        <v>9</v>
      </c>
      <c r="I12" s="164">
        <v>6</v>
      </c>
      <c r="J12" s="164">
        <v>7</v>
      </c>
    </row>
    <row r="13" spans="1:10" ht="17" thickBot="1">
      <c r="A13" s="19">
        <v>4</v>
      </c>
      <c r="B13" s="139" t="s">
        <v>170</v>
      </c>
      <c r="C13" s="164">
        <v>3</v>
      </c>
      <c r="D13" s="164">
        <v>0</v>
      </c>
      <c r="E13" s="164">
        <v>0</v>
      </c>
      <c r="F13" s="164">
        <v>2</v>
      </c>
      <c r="G13" s="164">
        <v>3</v>
      </c>
      <c r="H13" s="164">
        <v>1</v>
      </c>
      <c r="I13" s="164">
        <v>3</v>
      </c>
      <c r="J13" s="164">
        <v>7</v>
      </c>
    </row>
    <row r="16" spans="1:10" ht="17" thickBot="1">
      <c r="C16" s="135"/>
      <c r="D16" s="135"/>
      <c r="E16" s="135"/>
      <c r="F16" s="135"/>
      <c r="G16" s="135"/>
      <c r="H16" s="135"/>
      <c r="I16" s="135"/>
      <c r="J16" s="135"/>
    </row>
    <row r="17" spans="1:43" ht="17" thickBot="1">
      <c r="C17" s="378" t="s">
        <v>177</v>
      </c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80"/>
      <c r="S17" s="381" t="s">
        <v>160</v>
      </c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83"/>
      <c r="AJ17" s="372" t="s">
        <v>152</v>
      </c>
      <c r="AK17" s="373"/>
      <c r="AL17" s="373"/>
      <c r="AM17" s="373"/>
      <c r="AN17" s="373"/>
      <c r="AO17" s="373"/>
      <c r="AP17" s="373"/>
      <c r="AQ17" s="374"/>
    </row>
    <row r="18" spans="1:43" ht="17" thickBot="1">
      <c r="C18" s="388" t="s">
        <v>177</v>
      </c>
      <c r="D18" s="389"/>
      <c r="E18" s="389"/>
      <c r="F18" s="389"/>
      <c r="G18" s="389"/>
      <c r="H18" s="389"/>
      <c r="I18" s="389"/>
      <c r="J18" s="390"/>
      <c r="K18" s="378" t="s">
        <v>184</v>
      </c>
      <c r="L18" s="379"/>
      <c r="M18" s="379"/>
      <c r="N18" s="379"/>
      <c r="O18" s="379"/>
      <c r="P18" s="379"/>
      <c r="Q18" s="379"/>
      <c r="R18" s="380"/>
      <c r="S18" s="384" t="s">
        <v>160</v>
      </c>
      <c r="T18" s="385"/>
      <c r="U18" s="385"/>
      <c r="V18" s="385"/>
      <c r="W18" s="385"/>
      <c r="X18" s="385"/>
      <c r="Y18" s="385"/>
      <c r="Z18" s="385"/>
      <c r="AA18" s="386"/>
      <c r="AB18" s="381" t="s">
        <v>184</v>
      </c>
      <c r="AC18" s="382"/>
      <c r="AD18" s="382"/>
      <c r="AE18" s="382"/>
      <c r="AF18" s="382"/>
      <c r="AG18" s="382"/>
      <c r="AH18" s="382"/>
      <c r="AI18" s="383"/>
      <c r="AJ18" s="375"/>
      <c r="AK18" s="376"/>
      <c r="AL18" s="376"/>
      <c r="AM18" s="376"/>
      <c r="AN18" s="376"/>
      <c r="AO18" s="376"/>
      <c r="AP18" s="376"/>
      <c r="AQ18" s="377"/>
    </row>
    <row r="19" spans="1:43" ht="17" thickBot="1">
      <c r="A19" s="62" t="s">
        <v>0</v>
      </c>
      <c r="B19" s="63" t="s">
        <v>93</v>
      </c>
      <c r="C19" s="165" t="s">
        <v>94</v>
      </c>
      <c r="D19" s="165" t="s">
        <v>95</v>
      </c>
      <c r="E19" s="165" t="s">
        <v>96</v>
      </c>
      <c r="F19" s="165" t="s">
        <v>97</v>
      </c>
      <c r="G19" s="165" t="s">
        <v>98</v>
      </c>
      <c r="H19" s="165" t="s">
        <v>99</v>
      </c>
      <c r="I19" s="165" t="s">
        <v>100</v>
      </c>
      <c r="J19" s="165" t="s">
        <v>72</v>
      </c>
      <c r="K19" s="107" t="s">
        <v>94</v>
      </c>
      <c r="L19" s="108" t="s">
        <v>95</v>
      </c>
      <c r="M19" s="108" t="s">
        <v>96</v>
      </c>
      <c r="N19" s="108" t="s">
        <v>97</v>
      </c>
      <c r="O19" s="108" t="s">
        <v>98</v>
      </c>
      <c r="P19" s="108" t="s">
        <v>99</v>
      </c>
      <c r="Q19" s="108" t="s">
        <v>100</v>
      </c>
      <c r="R19" s="112" t="s">
        <v>72</v>
      </c>
      <c r="S19" s="250" t="s">
        <v>200</v>
      </c>
      <c r="T19" s="110" t="s">
        <v>94</v>
      </c>
      <c r="U19" s="108" t="s">
        <v>95</v>
      </c>
      <c r="V19" s="108" t="s">
        <v>96</v>
      </c>
      <c r="W19" s="108" t="s">
        <v>97</v>
      </c>
      <c r="X19" s="108" t="s">
        <v>98</v>
      </c>
      <c r="Y19" s="108" t="s">
        <v>99</v>
      </c>
      <c r="Z19" s="108" t="s">
        <v>100</v>
      </c>
      <c r="AA19" s="111" t="s">
        <v>72</v>
      </c>
      <c r="AB19" s="113" t="s">
        <v>94</v>
      </c>
      <c r="AC19" s="109" t="s">
        <v>95</v>
      </c>
      <c r="AD19" s="109" t="s">
        <v>96</v>
      </c>
      <c r="AE19" s="109" t="s">
        <v>97</v>
      </c>
      <c r="AF19" s="109" t="s">
        <v>98</v>
      </c>
      <c r="AG19" s="109" t="s">
        <v>99</v>
      </c>
      <c r="AH19" s="109" t="s">
        <v>100</v>
      </c>
      <c r="AI19" s="114" t="s">
        <v>72</v>
      </c>
      <c r="AJ19" s="102" t="s">
        <v>94</v>
      </c>
      <c r="AK19" s="103" t="s">
        <v>95</v>
      </c>
      <c r="AL19" s="103" t="s">
        <v>96</v>
      </c>
      <c r="AM19" s="103" t="s">
        <v>97</v>
      </c>
      <c r="AN19" s="103" t="s">
        <v>98</v>
      </c>
      <c r="AO19" s="103" t="s">
        <v>99</v>
      </c>
      <c r="AP19" s="103" t="s">
        <v>100</v>
      </c>
      <c r="AQ19" s="104" t="s">
        <v>72</v>
      </c>
    </row>
    <row r="20" spans="1:43">
      <c r="A20" s="64">
        <v>1</v>
      </c>
      <c r="B20" s="143" t="str">
        <f>PERFIL_3_DIV!B14</f>
        <v>Alumno/a 1</v>
      </c>
      <c r="C20" s="141">
        <f>$C$9</f>
        <v>38</v>
      </c>
      <c r="D20" s="142">
        <f>$D$9</f>
        <v>20</v>
      </c>
      <c r="E20" s="142">
        <f>$E$9</f>
        <v>41</v>
      </c>
      <c r="F20" s="142">
        <f>$F$9</f>
        <v>36</v>
      </c>
      <c r="G20" s="142">
        <f>$G$9</f>
        <v>57</v>
      </c>
      <c r="H20" s="142">
        <f>$H$9</f>
        <v>39</v>
      </c>
      <c r="I20" s="142">
        <f>$I$9</f>
        <v>20</v>
      </c>
      <c r="J20" s="142">
        <f>$J$9</f>
        <v>31</v>
      </c>
      <c r="K20" s="152">
        <f>PERFIL_3_DIV!C14*'3º DIV'!C$3+PERFIL_3_DIV!K14*'3º DIV'!C$4+PERFIL_3_DIV!S14*'3º DIV'!C$5+PERFIL_3_DIV!AA14*'3º DIV'!C$6+PERFIL_3_DIV!AI14*'3º DIV'!C$7+PERFIL_3_DIV!AQ14*'3º DIV'!C$8</f>
        <v>190</v>
      </c>
      <c r="L20" s="151">
        <f>PERFIL_3_DIV!D14*'3º DIV'!D$3+PERFIL_3_DIV!L14*'3º DIV'!D$4+PERFIL_3_DIV!T14*'3º DIV'!D$5+PERFIL_3_DIV!AB14*'3º DIV'!D$6+PERFIL_3_DIV!AJ14*'3º DIV'!D$7+PERFIL_3_DIV!AR14*'3º DIV'!D$8</f>
        <v>100</v>
      </c>
      <c r="M20" s="151">
        <f>PERFIL_3_DIV!E14*'3º DIV'!E$3+PERFIL_3_DIV!M14*'3º DIV'!E$4+PERFIL_3_DIV!U14*'3º DIV'!E$5+PERFIL_3_DIV!AC14*'3º DIV'!E$6+PERFIL_3_DIV!AK14*'3º DIV'!E$7+PERFIL_3_DIV!AS14*'3º DIV'!E$8</f>
        <v>205</v>
      </c>
      <c r="N20" s="151">
        <f>PERFIL_3_DIV!F14*'3º DIV'!F$3+PERFIL_3_DIV!N14*'3º DIV'!F$4+PERFIL_3_DIV!V14*'3º DIV'!F$5+PERFIL_3_DIV!AD14*'3º DIV'!F$6+PERFIL_3_DIV!AL14*'3º DIV'!F$7+PERFIL_3_DIV!AT14*'3º DIV'!F$8</f>
        <v>180</v>
      </c>
      <c r="O20" s="151">
        <f>PERFIL_3_DIV!G14*'3º DIV'!G$3+PERFIL_3_DIV!O14*'3º DIV'!G$4+PERFIL_3_DIV!W14*'3º DIV'!G$5+PERFIL_3_DIV!AE14*'3º DIV'!G$6+PERFIL_3_DIV!AM14*'3º DIV'!G$7+PERFIL_3_DIV!AU14*'3º DIV'!G$8</f>
        <v>285</v>
      </c>
      <c r="P20" s="151">
        <f>PERFIL_3_DIV!H14*'3º DIV'!H$3+PERFIL_3_DIV!P14*'3º DIV'!H$4+PERFIL_3_DIV!X14*'3º DIV'!H$5+PERFIL_3_DIV!AF14*'3º DIV'!H$6+PERFIL_3_DIV!AN14*'3º DIV'!H$7+PERFIL_3_DIV!AV14*'3º DIV'!H$8</f>
        <v>195</v>
      </c>
      <c r="Q20" s="151">
        <f>PERFIL_3_DIV!I14*'3º DIV'!I$3+PERFIL_3_DIV!Q14*'3º DIV'!I$4+PERFIL_3_DIV!Y14*'3º DIV'!I$5+PERFIL_3_DIV!AG14*'3º DIV'!I$6+PERFIL_3_DIV!AO14*'3º DIV'!I$7+PERFIL_3_DIV!AW14*'3º DIV'!I$8</f>
        <v>100</v>
      </c>
      <c r="R20" s="151">
        <f>PERFIL_3_DIV!J14*'3º DIV'!J$3+PERFIL_3_DIV!R14*'3º DIV'!J$4+PERFIL_3_DIV!Z14*'3º DIV'!J$5+PERFIL_3_DIV!AH14*'3º DIV'!J$6+PERFIL_3_DIV!AP14*'3º DIV'!J$7+PERFIL_3_DIV!AX14*'3º DIV'!J$8</f>
        <v>155</v>
      </c>
      <c r="S20" s="152">
        <f>IF(PERFIL_3_DIV!AY14='3º DIV'!$B$10,1,IF(PERFIL_3_DIV!AY14='3º DIV'!$B$11,2,IF(PERFIL_3_DIV!AY14='3º DIV'!$B$12,3,4)))</f>
        <v>2</v>
      </c>
      <c r="T20" s="159">
        <f>VLOOKUP($S20,'3º DIV'!$A$10:$J$13,3)</f>
        <v>6</v>
      </c>
      <c r="U20" s="160">
        <f>VLOOKUP($S20,'3º DIV'!$A$10:$J$13,4)</f>
        <v>11</v>
      </c>
      <c r="V20" s="160">
        <f>VLOOKUP($S20,'3º DIV'!$A$10:$J$13,5)</f>
        <v>5</v>
      </c>
      <c r="W20" s="160">
        <f>VLOOKUP($S20,'3º DIV'!$A$10:$J$13,6)</f>
        <v>3</v>
      </c>
      <c r="X20" s="160">
        <f>VLOOKUP($S20,'3º DIV'!$A$10:$J$13,7)</f>
        <v>9</v>
      </c>
      <c r="Y20" s="160">
        <f>VLOOKUP($S20,'3º DIV'!$A$10:$J$13,8)</f>
        <v>2</v>
      </c>
      <c r="Z20" s="160">
        <f>VLOOKUP($S20,'3º DIV'!$A$10:$J$13,9)</f>
        <v>1</v>
      </c>
      <c r="AA20" s="166">
        <f>VLOOKUP($S20,'3º DIV'!$A$10:$J$13,10)</f>
        <v>3</v>
      </c>
      <c r="AB20" s="151">
        <f>PERFIL_3_DIV!AZ14*'3º DIV'!T20</f>
        <v>30</v>
      </c>
      <c r="AC20" s="151">
        <f>PERFIL_3_DIV!BA14*'3º DIV'!U20</f>
        <v>55</v>
      </c>
      <c r="AD20" s="151">
        <f>PERFIL_3_DIV!BB14*'3º DIV'!V20</f>
        <v>25</v>
      </c>
      <c r="AE20" s="151">
        <f>PERFIL_3_DIV!BC14*'3º DIV'!W20</f>
        <v>15</v>
      </c>
      <c r="AF20" s="151">
        <f>PERFIL_3_DIV!BD14*'3º DIV'!X20</f>
        <v>45</v>
      </c>
      <c r="AG20" s="151">
        <f>PERFIL_3_DIV!BE14*'3º DIV'!Y20</f>
        <v>10</v>
      </c>
      <c r="AH20" s="151">
        <f>PERFIL_3_DIV!BF14*'3º DIV'!Z20</f>
        <v>5</v>
      </c>
      <c r="AI20" s="153">
        <f>PERFIL_3_DIV!BG14*'3º DIV'!AA20</f>
        <v>15</v>
      </c>
      <c r="AJ20" s="152">
        <f t="shared" ref="AJ20:AQ20" si="1">(K20+AB20)/(C20+T20)</f>
        <v>5</v>
      </c>
      <c r="AK20" s="151">
        <f t="shared" si="1"/>
        <v>5</v>
      </c>
      <c r="AL20" s="151">
        <f t="shared" si="1"/>
        <v>5</v>
      </c>
      <c r="AM20" s="151">
        <f t="shared" si="1"/>
        <v>5</v>
      </c>
      <c r="AN20" s="151">
        <f t="shared" si="1"/>
        <v>5</v>
      </c>
      <c r="AO20" s="151">
        <f t="shared" si="1"/>
        <v>5</v>
      </c>
      <c r="AP20" s="151">
        <f t="shared" si="1"/>
        <v>5</v>
      </c>
      <c r="AQ20" s="153">
        <f t="shared" si="1"/>
        <v>5</v>
      </c>
    </row>
    <row r="21" spans="1:43">
      <c r="A21" s="65">
        <v>2</v>
      </c>
      <c r="B21" s="144" t="str">
        <f>PERFIL_3_DIV!B15</f>
        <v>Alumno/a 2</v>
      </c>
      <c r="C21" s="148">
        <f t="shared" ref="C21:C59" si="2">$C$9</f>
        <v>38</v>
      </c>
      <c r="D21" s="147">
        <f t="shared" ref="D21:D59" si="3">$D$9</f>
        <v>20</v>
      </c>
      <c r="E21" s="147">
        <f t="shared" ref="E21:E59" si="4">$E$9</f>
        <v>41</v>
      </c>
      <c r="F21" s="147">
        <f t="shared" ref="F21:F59" si="5">$F$9</f>
        <v>36</v>
      </c>
      <c r="G21" s="147">
        <f t="shared" ref="G21:G59" si="6">$G$9</f>
        <v>57</v>
      </c>
      <c r="H21" s="147">
        <f t="shared" ref="H21:H59" si="7">$H$9</f>
        <v>39</v>
      </c>
      <c r="I21" s="147">
        <f t="shared" ref="I21:I59" si="8">$I$9</f>
        <v>20</v>
      </c>
      <c r="J21" s="147">
        <f t="shared" ref="J21:J59" si="9">$J$9</f>
        <v>31</v>
      </c>
      <c r="K21" s="154">
        <f>PERFIL_3_DIV!C15*'3º DIV'!C$3+PERFIL_3_DIV!K15*'3º DIV'!C$4+PERFIL_3_DIV!S15*'3º DIV'!C$5+PERFIL_3_DIV!AA15*'3º DIV'!C$6+PERFIL_3_DIV!AI15*'3º DIV'!C$7+PERFIL_3_DIV!AQ15*'3º DIV'!C$8</f>
        <v>0</v>
      </c>
      <c r="L21" s="68">
        <f>PERFIL_3_DIV!D15*'3º DIV'!D$3+PERFIL_3_DIV!L15*'3º DIV'!D$4+PERFIL_3_DIV!T15*'3º DIV'!D$5+PERFIL_3_DIV!AB15*'3º DIV'!D$6+PERFIL_3_DIV!AJ15*'3º DIV'!D$7+PERFIL_3_DIV!AR15*'3º DIV'!D$8</f>
        <v>0</v>
      </c>
      <c r="M21" s="68">
        <f>PERFIL_3_DIV!E15*'3º DIV'!E$3+PERFIL_3_DIV!M15*'3º DIV'!E$4+PERFIL_3_DIV!U15*'3º DIV'!E$5+PERFIL_3_DIV!AC15*'3º DIV'!E$6+PERFIL_3_DIV!AK15*'3º DIV'!E$7+PERFIL_3_DIV!AS15*'3º DIV'!E$8</f>
        <v>0</v>
      </c>
      <c r="N21" s="68">
        <f>PERFIL_3_DIV!F15*'3º DIV'!F$3+PERFIL_3_DIV!N15*'3º DIV'!F$4+PERFIL_3_DIV!V15*'3º DIV'!F$5+PERFIL_3_DIV!AD15*'3º DIV'!F$6+PERFIL_3_DIV!AL15*'3º DIV'!F$7+PERFIL_3_DIV!AT15*'3º DIV'!F$8</f>
        <v>0</v>
      </c>
      <c r="O21" s="68">
        <f>PERFIL_3_DIV!G15*'3º DIV'!G$3+PERFIL_3_DIV!O15*'3º DIV'!G$4+PERFIL_3_DIV!W15*'3º DIV'!G$5+PERFIL_3_DIV!AE15*'3º DIV'!G$6+PERFIL_3_DIV!AM15*'3º DIV'!G$7+PERFIL_3_DIV!AU15*'3º DIV'!G$8</f>
        <v>0</v>
      </c>
      <c r="P21" s="68">
        <f>PERFIL_3_DIV!H15*'3º DIV'!H$3+PERFIL_3_DIV!P15*'3º DIV'!H$4+PERFIL_3_DIV!X15*'3º DIV'!H$5+PERFIL_3_DIV!AF15*'3º DIV'!H$6+PERFIL_3_DIV!AN15*'3º DIV'!H$7+PERFIL_3_DIV!AV15*'3º DIV'!H$8</f>
        <v>0</v>
      </c>
      <c r="Q21" s="68">
        <f>PERFIL_3_DIV!I15*'3º DIV'!I$3+PERFIL_3_DIV!Q15*'3º DIV'!I$4+PERFIL_3_DIV!Y15*'3º DIV'!I$5+PERFIL_3_DIV!AG15*'3º DIV'!I$6+PERFIL_3_DIV!AO15*'3º DIV'!I$7+PERFIL_3_DIV!AW15*'3º DIV'!I$8</f>
        <v>0</v>
      </c>
      <c r="R21" s="68">
        <f>PERFIL_3_DIV!J15*'3º DIV'!J$3+PERFIL_3_DIV!R15*'3º DIV'!J$4+PERFIL_3_DIV!Z15*'3º DIV'!J$5+PERFIL_3_DIV!AH15*'3º DIV'!J$6+PERFIL_3_DIV!AP15*'3º DIV'!J$7+PERFIL_3_DIV!AX15*'3º DIV'!J$8</f>
        <v>0</v>
      </c>
      <c r="S21" s="154">
        <f>IF(PERFIL_3_DIV!AY15='3º DIV'!$B$10,1,IF(PERFIL_3_DIV!AY15='3º DIV'!$B$11,2,IF(PERFIL_3_DIV!AY15='3º DIV'!$B$12,3,4)))</f>
        <v>3</v>
      </c>
      <c r="T21" s="161">
        <f>VLOOKUP($S21,'3º DIV'!$A$10:$J$13,3)</f>
        <v>13</v>
      </c>
      <c r="U21" s="32">
        <f>VLOOKUP($S21,'3º DIV'!$A$10:$J$13,4)</f>
        <v>5</v>
      </c>
      <c r="V21" s="32">
        <f>VLOOKUP($S21,'3º DIV'!$A$10:$J$13,5)</f>
        <v>7</v>
      </c>
      <c r="W21" s="32">
        <f>VLOOKUP($S21,'3º DIV'!$A$10:$J$13,6)</f>
        <v>11</v>
      </c>
      <c r="X21" s="32">
        <f>VLOOKUP($S21,'3º DIV'!$A$10:$J$13,7)</f>
        <v>12</v>
      </c>
      <c r="Y21" s="32">
        <f>VLOOKUP($S21,'3º DIV'!$A$10:$J$13,8)</f>
        <v>9</v>
      </c>
      <c r="Z21" s="32">
        <f>VLOOKUP($S21,'3º DIV'!$A$10:$J$13,9)</f>
        <v>6</v>
      </c>
      <c r="AA21" s="167">
        <f>VLOOKUP($S21,'3º DIV'!$A$10:$J$13,10)</f>
        <v>7</v>
      </c>
      <c r="AB21" s="68">
        <f>PERFIL_3_DIV!AZ15*'3º DIV'!T21</f>
        <v>0</v>
      </c>
      <c r="AC21" s="68">
        <f>PERFIL_3_DIV!BA15*'3º DIV'!U21</f>
        <v>0</v>
      </c>
      <c r="AD21" s="68">
        <f>PERFIL_3_DIV!BB15*'3º DIV'!V21</f>
        <v>0</v>
      </c>
      <c r="AE21" s="68">
        <f>PERFIL_3_DIV!BC15*'3º DIV'!W21</f>
        <v>0</v>
      </c>
      <c r="AF21" s="68">
        <f>PERFIL_3_DIV!BD15*'3º DIV'!X21</f>
        <v>0</v>
      </c>
      <c r="AG21" s="68">
        <f>PERFIL_3_DIV!BE15*'3º DIV'!Y21</f>
        <v>0</v>
      </c>
      <c r="AH21" s="68">
        <f>PERFIL_3_DIV!BF15*'3º DIV'!Z21</f>
        <v>0</v>
      </c>
      <c r="AI21" s="155">
        <f>PERFIL_3_DIV!BG15*'3º DIV'!AA21</f>
        <v>0</v>
      </c>
      <c r="AJ21" s="154">
        <f t="shared" ref="AJ21:AJ59" si="10">(K21+AB21)/(C21+T21)</f>
        <v>0</v>
      </c>
      <c r="AK21" s="68">
        <f t="shared" ref="AK21:AK59" si="11">(L21+AC21)/(D21+U21)</f>
        <v>0</v>
      </c>
      <c r="AL21" s="68">
        <f t="shared" ref="AL21:AL59" si="12">(M21+AD21)/(E21+V21)</f>
        <v>0</v>
      </c>
      <c r="AM21" s="68">
        <f t="shared" ref="AM21:AM59" si="13">(N21+AE21)/(F21+W21)</f>
        <v>0</v>
      </c>
      <c r="AN21" s="68">
        <f t="shared" ref="AN21:AN59" si="14">(O21+AF21)/(G21+X21)</f>
        <v>0</v>
      </c>
      <c r="AO21" s="68">
        <f t="shared" ref="AO21:AO59" si="15">(P21+AG21)/(H21+Y21)</f>
        <v>0</v>
      </c>
      <c r="AP21" s="68">
        <f t="shared" ref="AP21:AP59" si="16">(Q21+AH21)/(I21+Z21)</f>
        <v>0</v>
      </c>
      <c r="AQ21" s="155">
        <f t="shared" ref="AQ21:AQ59" si="17">(R21+AI21)/(J21+AA21)</f>
        <v>0</v>
      </c>
    </row>
    <row r="22" spans="1:43">
      <c r="A22" s="29">
        <v>3</v>
      </c>
      <c r="B22" s="145" t="str">
        <f>PERFIL_3_DIV!B16</f>
        <v>Alumno/a 3</v>
      </c>
      <c r="C22" s="148">
        <f t="shared" si="2"/>
        <v>38</v>
      </c>
      <c r="D22" s="147">
        <f t="shared" si="3"/>
        <v>20</v>
      </c>
      <c r="E22" s="147">
        <f t="shared" si="4"/>
        <v>41</v>
      </c>
      <c r="F22" s="147">
        <f t="shared" si="5"/>
        <v>36</v>
      </c>
      <c r="G22" s="147">
        <f t="shared" si="6"/>
        <v>57</v>
      </c>
      <c r="H22" s="147">
        <f t="shared" si="7"/>
        <v>39</v>
      </c>
      <c r="I22" s="147">
        <f t="shared" si="8"/>
        <v>20</v>
      </c>
      <c r="J22" s="147">
        <f t="shared" si="9"/>
        <v>31</v>
      </c>
      <c r="K22" s="154">
        <f>PERFIL_3_DIV!C16*'3º DIV'!C$3+PERFIL_3_DIV!K16*'3º DIV'!C$4+PERFIL_3_DIV!S16*'3º DIV'!C$5+PERFIL_3_DIV!AA16*'3º DIV'!C$6+PERFIL_3_DIV!AI16*'3º DIV'!C$7+PERFIL_3_DIV!AQ16*'3º DIV'!C$8</f>
        <v>0</v>
      </c>
      <c r="L22" s="68">
        <f>PERFIL_3_DIV!D16*'3º DIV'!D$3+PERFIL_3_DIV!L16*'3º DIV'!D$4+PERFIL_3_DIV!T16*'3º DIV'!D$5+PERFIL_3_DIV!AB16*'3º DIV'!D$6+PERFIL_3_DIV!AJ16*'3º DIV'!D$7+PERFIL_3_DIV!AR16*'3º DIV'!D$8</f>
        <v>0</v>
      </c>
      <c r="M22" s="68">
        <f>PERFIL_3_DIV!E16*'3º DIV'!E$3+PERFIL_3_DIV!M16*'3º DIV'!E$4+PERFIL_3_DIV!U16*'3º DIV'!E$5+PERFIL_3_DIV!AC16*'3º DIV'!E$6+PERFIL_3_DIV!AK16*'3º DIV'!E$7+PERFIL_3_DIV!AS16*'3º DIV'!E$8</f>
        <v>0</v>
      </c>
      <c r="N22" s="68">
        <f>PERFIL_3_DIV!F16*'3º DIV'!F$3+PERFIL_3_DIV!N16*'3º DIV'!F$4+PERFIL_3_DIV!V16*'3º DIV'!F$5+PERFIL_3_DIV!AD16*'3º DIV'!F$6+PERFIL_3_DIV!AL16*'3º DIV'!F$7+PERFIL_3_DIV!AT16*'3º DIV'!F$8</f>
        <v>0</v>
      </c>
      <c r="O22" s="68">
        <f>PERFIL_3_DIV!G16*'3º DIV'!G$3+PERFIL_3_DIV!O16*'3º DIV'!G$4+PERFIL_3_DIV!W16*'3º DIV'!G$5+PERFIL_3_DIV!AE16*'3º DIV'!G$6+PERFIL_3_DIV!AM16*'3º DIV'!G$7+PERFIL_3_DIV!AU16*'3º DIV'!G$8</f>
        <v>0</v>
      </c>
      <c r="P22" s="68">
        <f>PERFIL_3_DIV!H16*'3º DIV'!H$3+PERFIL_3_DIV!P16*'3º DIV'!H$4+PERFIL_3_DIV!X16*'3º DIV'!H$5+PERFIL_3_DIV!AF16*'3º DIV'!H$6+PERFIL_3_DIV!AN16*'3º DIV'!H$7+PERFIL_3_DIV!AV16*'3º DIV'!H$8</f>
        <v>0</v>
      </c>
      <c r="Q22" s="68">
        <f>PERFIL_3_DIV!I16*'3º DIV'!I$3+PERFIL_3_DIV!Q16*'3º DIV'!I$4+PERFIL_3_DIV!Y16*'3º DIV'!I$5+PERFIL_3_DIV!AG16*'3º DIV'!I$6+PERFIL_3_DIV!AO16*'3º DIV'!I$7+PERFIL_3_DIV!AW16*'3º DIV'!I$8</f>
        <v>0</v>
      </c>
      <c r="R22" s="68">
        <f>PERFIL_3_DIV!J16*'3º DIV'!J$3+PERFIL_3_DIV!R16*'3º DIV'!J$4+PERFIL_3_DIV!Z16*'3º DIV'!J$5+PERFIL_3_DIV!AH16*'3º DIV'!J$6+PERFIL_3_DIV!AP16*'3º DIV'!J$7+PERFIL_3_DIV!AX16*'3º DIV'!J$8</f>
        <v>0</v>
      </c>
      <c r="S22" s="154">
        <f>IF(PERFIL_3_DIV!AY16='3º DIV'!$B$10,1,IF(PERFIL_3_DIV!AY16='3º DIV'!$B$11,2,IF(PERFIL_3_DIV!AY16='3º DIV'!$B$12,3,4)))</f>
        <v>4</v>
      </c>
      <c r="T22" s="161">
        <f>VLOOKUP($S22,'3º DIV'!$A$10:$J$13,3)</f>
        <v>3</v>
      </c>
      <c r="U22" s="32">
        <f>VLOOKUP($S22,'3º DIV'!$A$10:$J$13,4)</f>
        <v>0</v>
      </c>
      <c r="V22" s="32">
        <f>VLOOKUP($S22,'3º DIV'!$A$10:$J$13,5)</f>
        <v>0</v>
      </c>
      <c r="W22" s="32">
        <f>VLOOKUP($S22,'3º DIV'!$A$10:$J$13,6)</f>
        <v>2</v>
      </c>
      <c r="X22" s="32">
        <f>VLOOKUP($S22,'3º DIV'!$A$10:$J$13,7)</f>
        <v>3</v>
      </c>
      <c r="Y22" s="32">
        <f>VLOOKUP($S22,'3º DIV'!$A$10:$J$13,8)</f>
        <v>1</v>
      </c>
      <c r="Z22" s="32">
        <f>VLOOKUP($S22,'3º DIV'!$A$10:$J$13,9)</f>
        <v>3</v>
      </c>
      <c r="AA22" s="167">
        <f>VLOOKUP($S22,'3º DIV'!$A$10:$J$13,10)</f>
        <v>7</v>
      </c>
      <c r="AB22" s="68">
        <f>PERFIL_3_DIV!AZ16*'3º DIV'!T22</f>
        <v>0</v>
      </c>
      <c r="AC22" s="68">
        <f>PERFIL_3_DIV!BA16*'3º DIV'!U22</f>
        <v>0</v>
      </c>
      <c r="AD22" s="68">
        <f>PERFIL_3_DIV!BB16*'3º DIV'!V22</f>
        <v>0</v>
      </c>
      <c r="AE22" s="68">
        <f>PERFIL_3_DIV!BC16*'3º DIV'!W22</f>
        <v>0</v>
      </c>
      <c r="AF22" s="68">
        <f>PERFIL_3_DIV!BD16*'3º DIV'!X22</f>
        <v>0</v>
      </c>
      <c r="AG22" s="68">
        <f>PERFIL_3_DIV!BE16*'3º DIV'!Y22</f>
        <v>0</v>
      </c>
      <c r="AH22" s="68">
        <f>PERFIL_3_DIV!BF16*'3º DIV'!Z22</f>
        <v>0</v>
      </c>
      <c r="AI22" s="155">
        <f>PERFIL_3_DIV!BG16*'3º DIV'!AA22</f>
        <v>0</v>
      </c>
      <c r="AJ22" s="154">
        <f t="shared" si="10"/>
        <v>0</v>
      </c>
      <c r="AK22" s="68">
        <f t="shared" si="11"/>
        <v>0</v>
      </c>
      <c r="AL22" s="68">
        <f t="shared" si="12"/>
        <v>0</v>
      </c>
      <c r="AM22" s="68">
        <f t="shared" si="13"/>
        <v>0</v>
      </c>
      <c r="AN22" s="68">
        <f t="shared" si="14"/>
        <v>0</v>
      </c>
      <c r="AO22" s="68">
        <f t="shared" si="15"/>
        <v>0</v>
      </c>
      <c r="AP22" s="68">
        <f t="shared" si="16"/>
        <v>0</v>
      </c>
      <c r="AQ22" s="155">
        <f t="shared" si="17"/>
        <v>0</v>
      </c>
    </row>
    <row r="23" spans="1:43">
      <c r="A23" s="29">
        <v>4</v>
      </c>
      <c r="B23" s="144" t="str">
        <f>PERFIL_3_DIV!B17</f>
        <v>Alumno/a 4</v>
      </c>
      <c r="C23" s="148">
        <f t="shared" si="2"/>
        <v>38</v>
      </c>
      <c r="D23" s="147">
        <f t="shared" si="3"/>
        <v>20</v>
      </c>
      <c r="E23" s="147">
        <f t="shared" si="4"/>
        <v>41</v>
      </c>
      <c r="F23" s="147">
        <f t="shared" si="5"/>
        <v>36</v>
      </c>
      <c r="G23" s="147">
        <f t="shared" si="6"/>
        <v>57</v>
      </c>
      <c r="H23" s="147">
        <f t="shared" si="7"/>
        <v>39</v>
      </c>
      <c r="I23" s="147">
        <f t="shared" si="8"/>
        <v>20</v>
      </c>
      <c r="J23" s="147">
        <f t="shared" si="9"/>
        <v>31</v>
      </c>
      <c r="K23" s="154">
        <f>PERFIL_3_DIV!C17*'3º DIV'!C$3+PERFIL_3_DIV!K17*'3º DIV'!C$4+PERFIL_3_DIV!S17*'3º DIV'!C$5+PERFIL_3_DIV!AA17*'3º DIV'!C$6+PERFIL_3_DIV!AI17*'3º DIV'!C$7+PERFIL_3_DIV!AQ17*'3º DIV'!C$8</f>
        <v>0</v>
      </c>
      <c r="L23" s="68">
        <f>PERFIL_3_DIV!D17*'3º DIV'!D$3+PERFIL_3_DIV!L17*'3º DIV'!D$4+PERFIL_3_DIV!T17*'3º DIV'!D$5+PERFIL_3_DIV!AB17*'3º DIV'!D$6+PERFIL_3_DIV!AJ17*'3º DIV'!D$7+PERFIL_3_DIV!AR17*'3º DIV'!D$8</f>
        <v>0</v>
      </c>
      <c r="M23" s="68">
        <f>PERFIL_3_DIV!E17*'3º DIV'!E$3+PERFIL_3_DIV!M17*'3º DIV'!E$4+PERFIL_3_DIV!U17*'3º DIV'!E$5+PERFIL_3_DIV!AC17*'3º DIV'!E$6+PERFIL_3_DIV!AK17*'3º DIV'!E$7+PERFIL_3_DIV!AS17*'3º DIV'!E$8</f>
        <v>0</v>
      </c>
      <c r="N23" s="68">
        <f>PERFIL_3_DIV!F17*'3º DIV'!F$3+PERFIL_3_DIV!N17*'3º DIV'!F$4+PERFIL_3_DIV!V17*'3º DIV'!F$5+PERFIL_3_DIV!AD17*'3º DIV'!F$6+PERFIL_3_DIV!AL17*'3º DIV'!F$7+PERFIL_3_DIV!AT17*'3º DIV'!F$8</f>
        <v>0</v>
      </c>
      <c r="O23" s="68">
        <f>PERFIL_3_DIV!G17*'3º DIV'!G$3+PERFIL_3_DIV!O17*'3º DIV'!G$4+PERFIL_3_DIV!W17*'3º DIV'!G$5+PERFIL_3_DIV!AE17*'3º DIV'!G$6+PERFIL_3_DIV!AM17*'3º DIV'!G$7+PERFIL_3_DIV!AU17*'3º DIV'!G$8</f>
        <v>0</v>
      </c>
      <c r="P23" s="68">
        <f>PERFIL_3_DIV!H17*'3º DIV'!H$3+PERFIL_3_DIV!P17*'3º DIV'!H$4+PERFIL_3_DIV!X17*'3º DIV'!H$5+PERFIL_3_DIV!AF17*'3º DIV'!H$6+PERFIL_3_DIV!AN17*'3º DIV'!H$7+PERFIL_3_DIV!AV17*'3º DIV'!H$8</f>
        <v>0</v>
      </c>
      <c r="Q23" s="68">
        <f>PERFIL_3_DIV!I17*'3º DIV'!I$3+PERFIL_3_DIV!Q17*'3º DIV'!I$4+PERFIL_3_DIV!Y17*'3º DIV'!I$5+PERFIL_3_DIV!AG17*'3º DIV'!I$6+PERFIL_3_DIV!AO17*'3º DIV'!I$7+PERFIL_3_DIV!AW17*'3º DIV'!I$8</f>
        <v>0</v>
      </c>
      <c r="R23" s="68">
        <f>PERFIL_3_DIV!J17*'3º DIV'!J$3+PERFIL_3_DIV!R17*'3º DIV'!J$4+PERFIL_3_DIV!Z17*'3º DIV'!J$5+PERFIL_3_DIV!AH17*'3º DIV'!J$6+PERFIL_3_DIV!AP17*'3º DIV'!J$7+PERFIL_3_DIV!AX17*'3º DIV'!J$8</f>
        <v>0</v>
      </c>
      <c r="S23" s="154">
        <f>IF(PERFIL_3_DIV!AY17='3º DIV'!$B$10,1,IF(PERFIL_3_DIV!AY17='3º DIV'!$B$11,2,IF(PERFIL_3_DIV!AY17='3º DIV'!$B$12,3,4)))</f>
        <v>1</v>
      </c>
      <c r="T23" s="161">
        <f>VLOOKUP($S23,'3º DIV'!$A$10:$J$13,3)</f>
        <v>0</v>
      </c>
      <c r="U23" s="32">
        <f>VLOOKUP($S23,'3º DIV'!$A$10:$J$13,4)</f>
        <v>0</v>
      </c>
      <c r="V23" s="32">
        <f>VLOOKUP($S23,'3º DIV'!$A$10:$J$13,5)</f>
        <v>0</v>
      </c>
      <c r="W23" s="32">
        <f>VLOOKUP($S23,'3º DIV'!$A$10:$J$13,6)</f>
        <v>0</v>
      </c>
      <c r="X23" s="32">
        <f>VLOOKUP($S23,'3º DIV'!$A$10:$J$13,7)</f>
        <v>0</v>
      </c>
      <c r="Y23" s="32">
        <f>VLOOKUP($S23,'3º DIV'!$A$10:$J$13,8)</f>
        <v>0</v>
      </c>
      <c r="Z23" s="32">
        <f>VLOOKUP($S23,'3º DIV'!$A$10:$J$13,9)</f>
        <v>0</v>
      </c>
      <c r="AA23" s="167">
        <f>VLOOKUP($S23,'3º DIV'!$A$10:$J$13,10)</f>
        <v>0</v>
      </c>
      <c r="AB23" s="68">
        <f>PERFIL_3_DIV!AZ17*'3º DIV'!T23</f>
        <v>0</v>
      </c>
      <c r="AC23" s="68">
        <f>PERFIL_3_DIV!BA17*'3º DIV'!U23</f>
        <v>0</v>
      </c>
      <c r="AD23" s="68">
        <f>PERFIL_3_DIV!BB17*'3º DIV'!V23</f>
        <v>0</v>
      </c>
      <c r="AE23" s="68">
        <f>PERFIL_3_DIV!BC17*'3º DIV'!W23</f>
        <v>0</v>
      </c>
      <c r="AF23" s="68">
        <f>PERFIL_3_DIV!BD17*'3º DIV'!X23</f>
        <v>0</v>
      </c>
      <c r="AG23" s="68">
        <f>PERFIL_3_DIV!BE17*'3º DIV'!Y23</f>
        <v>0</v>
      </c>
      <c r="AH23" s="68">
        <f>PERFIL_3_DIV!BF17*'3º DIV'!Z23</f>
        <v>0</v>
      </c>
      <c r="AI23" s="155">
        <f>PERFIL_3_DIV!BG17*'3º DIV'!AA23</f>
        <v>0</v>
      </c>
      <c r="AJ23" s="154">
        <f t="shared" si="10"/>
        <v>0</v>
      </c>
      <c r="AK23" s="68">
        <f t="shared" si="11"/>
        <v>0</v>
      </c>
      <c r="AL23" s="68">
        <f t="shared" si="12"/>
        <v>0</v>
      </c>
      <c r="AM23" s="68">
        <f t="shared" si="13"/>
        <v>0</v>
      </c>
      <c r="AN23" s="68">
        <f t="shared" si="14"/>
        <v>0</v>
      </c>
      <c r="AO23" s="68">
        <f t="shared" si="15"/>
        <v>0</v>
      </c>
      <c r="AP23" s="68">
        <f t="shared" si="16"/>
        <v>0</v>
      </c>
      <c r="AQ23" s="155">
        <f t="shared" si="17"/>
        <v>0</v>
      </c>
    </row>
    <row r="24" spans="1:43">
      <c r="A24" s="66">
        <v>5</v>
      </c>
      <c r="B24" s="145" t="str">
        <f>PERFIL_3_DIV!B18</f>
        <v>Alumno/a 5</v>
      </c>
      <c r="C24" s="148">
        <f t="shared" si="2"/>
        <v>38</v>
      </c>
      <c r="D24" s="147">
        <f t="shared" si="3"/>
        <v>20</v>
      </c>
      <c r="E24" s="147">
        <f t="shared" si="4"/>
        <v>41</v>
      </c>
      <c r="F24" s="147">
        <f t="shared" si="5"/>
        <v>36</v>
      </c>
      <c r="G24" s="147">
        <f t="shared" si="6"/>
        <v>57</v>
      </c>
      <c r="H24" s="147">
        <f t="shared" si="7"/>
        <v>39</v>
      </c>
      <c r="I24" s="147">
        <f t="shared" si="8"/>
        <v>20</v>
      </c>
      <c r="J24" s="147">
        <f t="shared" si="9"/>
        <v>31</v>
      </c>
      <c r="K24" s="154">
        <f>PERFIL_3_DIV!C18*'3º DIV'!C$3+PERFIL_3_DIV!K18*'3º DIV'!C$4+PERFIL_3_DIV!S18*'3º DIV'!C$5+PERFIL_3_DIV!AA18*'3º DIV'!C$6+PERFIL_3_DIV!AI18*'3º DIV'!C$7+PERFIL_3_DIV!AQ18*'3º DIV'!C$8</f>
        <v>0</v>
      </c>
      <c r="L24" s="68">
        <f>PERFIL_3_DIV!D18*'3º DIV'!D$3+PERFIL_3_DIV!L18*'3º DIV'!D$4+PERFIL_3_DIV!T18*'3º DIV'!D$5+PERFIL_3_DIV!AB18*'3º DIV'!D$6+PERFIL_3_DIV!AJ18*'3º DIV'!D$7+PERFIL_3_DIV!AR18*'3º DIV'!D$8</f>
        <v>0</v>
      </c>
      <c r="M24" s="68">
        <f>PERFIL_3_DIV!E18*'3º DIV'!E$3+PERFIL_3_DIV!M18*'3º DIV'!E$4+PERFIL_3_DIV!U18*'3º DIV'!E$5+PERFIL_3_DIV!AC18*'3º DIV'!E$6+PERFIL_3_DIV!AK18*'3º DIV'!E$7+PERFIL_3_DIV!AS18*'3º DIV'!E$8</f>
        <v>0</v>
      </c>
      <c r="N24" s="68">
        <f>PERFIL_3_DIV!F18*'3º DIV'!F$3+PERFIL_3_DIV!N18*'3º DIV'!F$4+PERFIL_3_DIV!V18*'3º DIV'!F$5+PERFIL_3_DIV!AD18*'3º DIV'!F$6+PERFIL_3_DIV!AL18*'3º DIV'!F$7+PERFIL_3_DIV!AT18*'3º DIV'!F$8</f>
        <v>0</v>
      </c>
      <c r="O24" s="68">
        <f>PERFIL_3_DIV!G18*'3º DIV'!G$3+PERFIL_3_DIV!O18*'3º DIV'!G$4+PERFIL_3_DIV!W18*'3º DIV'!G$5+PERFIL_3_DIV!AE18*'3º DIV'!G$6+PERFIL_3_DIV!AM18*'3º DIV'!G$7+PERFIL_3_DIV!AU18*'3º DIV'!G$8</f>
        <v>0</v>
      </c>
      <c r="P24" s="68">
        <f>PERFIL_3_DIV!H18*'3º DIV'!H$3+PERFIL_3_DIV!P18*'3º DIV'!H$4+PERFIL_3_DIV!X18*'3º DIV'!H$5+PERFIL_3_DIV!AF18*'3º DIV'!H$6+PERFIL_3_DIV!AN18*'3º DIV'!H$7+PERFIL_3_DIV!AV18*'3º DIV'!H$8</f>
        <v>0</v>
      </c>
      <c r="Q24" s="68">
        <f>PERFIL_3_DIV!I18*'3º DIV'!I$3+PERFIL_3_DIV!Q18*'3º DIV'!I$4+PERFIL_3_DIV!Y18*'3º DIV'!I$5+PERFIL_3_DIV!AG18*'3º DIV'!I$6+PERFIL_3_DIV!AO18*'3º DIV'!I$7+PERFIL_3_DIV!AW18*'3º DIV'!I$8</f>
        <v>0</v>
      </c>
      <c r="R24" s="68">
        <f>PERFIL_3_DIV!J18*'3º DIV'!J$3+PERFIL_3_DIV!R18*'3º DIV'!J$4+PERFIL_3_DIV!Z18*'3º DIV'!J$5+PERFIL_3_DIV!AH18*'3º DIV'!J$6+PERFIL_3_DIV!AP18*'3º DIV'!J$7+PERFIL_3_DIV!AX18*'3º DIV'!J$8</f>
        <v>0</v>
      </c>
      <c r="S24" s="154">
        <f>IF(PERFIL_3_DIV!AY18='3º DIV'!$B$10,1,IF(PERFIL_3_DIV!AY18='3º DIV'!$B$11,2,IF(PERFIL_3_DIV!AY18='3º DIV'!$B$12,3,4)))</f>
        <v>1</v>
      </c>
      <c r="T24" s="161">
        <f>VLOOKUP($S24,'3º DIV'!$A$10:$J$13,3)</f>
        <v>0</v>
      </c>
      <c r="U24" s="32">
        <f>VLOOKUP($S24,'3º DIV'!$A$10:$J$13,4)</f>
        <v>0</v>
      </c>
      <c r="V24" s="32">
        <f>VLOOKUP($S24,'3º DIV'!$A$10:$J$13,5)</f>
        <v>0</v>
      </c>
      <c r="W24" s="32">
        <f>VLOOKUP($S24,'3º DIV'!$A$10:$J$13,6)</f>
        <v>0</v>
      </c>
      <c r="X24" s="32">
        <f>VLOOKUP($S24,'3º DIV'!$A$10:$J$13,7)</f>
        <v>0</v>
      </c>
      <c r="Y24" s="32">
        <f>VLOOKUP($S24,'3º DIV'!$A$10:$J$13,8)</f>
        <v>0</v>
      </c>
      <c r="Z24" s="32">
        <f>VLOOKUP($S24,'3º DIV'!$A$10:$J$13,9)</f>
        <v>0</v>
      </c>
      <c r="AA24" s="167">
        <f>VLOOKUP($S24,'3º DIV'!$A$10:$J$13,10)</f>
        <v>0</v>
      </c>
      <c r="AB24" s="68">
        <f>PERFIL_3_DIV!AZ18*'3º DIV'!T24</f>
        <v>0</v>
      </c>
      <c r="AC24" s="68">
        <f>PERFIL_3_DIV!BA18*'3º DIV'!U24</f>
        <v>0</v>
      </c>
      <c r="AD24" s="68">
        <f>PERFIL_3_DIV!BB18*'3º DIV'!V24</f>
        <v>0</v>
      </c>
      <c r="AE24" s="68">
        <f>PERFIL_3_DIV!BC18*'3º DIV'!W24</f>
        <v>0</v>
      </c>
      <c r="AF24" s="68">
        <f>PERFIL_3_DIV!BD18*'3º DIV'!X24</f>
        <v>0</v>
      </c>
      <c r="AG24" s="68">
        <f>PERFIL_3_DIV!BE18*'3º DIV'!Y24</f>
        <v>0</v>
      </c>
      <c r="AH24" s="68">
        <f>PERFIL_3_DIV!BF18*'3º DIV'!Z24</f>
        <v>0</v>
      </c>
      <c r="AI24" s="155">
        <f>PERFIL_3_DIV!BG18*'3º DIV'!AA24</f>
        <v>0</v>
      </c>
      <c r="AJ24" s="154">
        <f t="shared" si="10"/>
        <v>0</v>
      </c>
      <c r="AK24" s="68">
        <f t="shared" si="11"/>
        <v>0</v>
      </c>
      <c r="AL24" s="68">
        <f t="shared" si="12"/>
        <v>0</v>
      </c>
      <c r="AM24" s="68">
        <f t="shared" si="13"/>
        <v>0</v>
      </c>
      <c r="AN24" s="68">
        <f t="shared" si="14"/>
        <v>0</v>
      </c>
      <c r="AO24" s="68">
        <f t="shared" si="15"/>
        <v>0</v>
      </c>
      <c r="AP24" s="68">
        <f t="shared" si="16"/>
        <v>0</v>
      </c>
      <c r="AQ24" s="155">
        <f t="shared" si="17"/>
        <v>0</v>
      </c>
    </row>
    <row r="25" spans="1:43">
      <c r="A25" s="29">
        <v>6</v>
      </c>
      <c r="B25" s="144" t="str">
        <f>PERFIL_3_DIV!B19</f>
        <v>Alumno/a 6</v>
      </c>
      <c r="C25" s="148">
        <f t="shared" si="2"/>
        <v>38</v>
      </c>
      <c r="D25" s="147">
        <f t="shared" si="3"/>
        <v>20</v>
      </c>
      <c r="E25" s="147">
        <f t="shared" si="4"/>
        <v>41</v>
      </c>
      <c r="F25" s="147">
        <f t="shared" si="5"/>
        <v>36</v>
      </c>
      <c r="G25" s="147">
        <f t="shared" si="6"/>
        <v>57</v>
      </c>
      <c r="H25" s="147">
        <f t="shared" si="7"/>
        <v>39</v>
      </c>
      <c r="I25" s="147">
        <f t="shared" si="8"/>
        <v>20</v>
      </c>
      <c r="J25" s="147">
        <f t="shared" si="9"/>
        <v>31</v>
      </c>
      <c r="K25" s="154">
        <f>PERFIL_3_DIV!C19*'3º DIV'!C$3+PERFIL_3_DIV!K19*'3º DIV'!C$4+PERFIL_3_DIV!S19*'3º DIV'!C$5+PERFIL_3_DIV!AA19*'3º DIV'!C$6+PERFIL_3_DIV!AI19*'3º DIV'!C$7+PERFIL_3_DIV!AQ19*'3º DIV'!C$8</f>
        <v>0</v>
      </c>
      <c r="L25" s="68">
        <f>PERFIL_3_DIV!D19*'3º DIV'!D$3+PERFIL_3_DIV!L19*'3º DIV'!D$4+PERFIL_3_DIV!T19*'3º DIV'!D$5+PERFIL_3_DIV!AB19*'3º DIV'!D$6+PERFIL_3_DIV!AJ19*'3º DIV'!D$7+PERFIL_3_DIV!AR19*'3º DIV'!D$8</f>
        <v>0</v>
      </c>
      <c r="M25" s="68">
        <f>PERFIL_3_DIV!E19*'3º DIV'!E$3+PERFIL_3_DIV!M19*'3º DIV'!E$4+PERFIL_3_DIV!U19*'3º DIV'!E$5+PERFIL_3_DIV!AC19*'3º DIV'!E$6+PERFIL_3_DIV!AK19*'3º DIV'!E$7+PERFIL_3_DIV!AS19*'3º DIV'!E$8</f>
        <v>0</v>
      </c>
      <c r="N25" s="68">
        <f>PERFIL_3_DIV!F19*'3º DIV'!F$3+PERFIL_3_DIV!N19*'3º DIV'!F$4+PERFIL_3_DIV!V19*'3º DIV'!F$5+PERFIL_3_DIV!AD19*'3º DIV'!F$6+PERFIL_3_DIV!AL19*'3º DIV'!F$7+PERFIL_3_DIV!AT19*'3º DIV'!F$8</f>
        <v>0</v>
      </c>
      <c r="O25" s="68">
        <f>PERFIL_3_DIV!G19*'3º DIV'!G$3+PERFIL_3_DIV!O19*'3º DIV'!G$4+PERFIL_3_DIV!W19*'3º DIV'!G$5+PERFIL_3_DIV!AE19*'3º DIV'!G$6+PERFIL_3_DIV!AM19*'3º DIV'!G$7+PERFIL_3_DIV!AU19*'3º DIV'!G$8</f>
        <v>0</v>
      </c>
      <c r="P25" s="68">
        <f>PERFIL_3_DIV!H19*'3º DIV'!H$3+PERFIL_3_DIV!P19*'3º DIV'!H$4+PERFIL_3_DIV!X19*'3º DIV'!H$5+PERFIL_3_DIV!AF19*'3º DIV'!H$6+PERFIL_3_DIV!AN19*'3º DIV'!H$7+PERFIL_3_DIV!AV19*'3º DIV'!H$8</f>
        <v>0</v>
      </c>
      <c r="Q25" s="68">
        <f>PERFIL_3_DIV!I19*'3º DIV'!I$3+PERFIL_3_DIV!Q19*'3º DIV'!I$4+PERFIL_3_DIV!Y19*'3º DIV'!I$5+PERFIL_3_DIV!AG19*'3º DIV'!I$6+PERFIL_3_DIV!AO19*'3º DIV'!I$7+PERFIL_3_DIV!AW19*'3º DIV'!I$8</f>
        <v>0</v>
      </c>
      <c r="R25" s="68">
        <f>PERFIL_3_DIV!J19*'3º DIV'!J$3+PERFIL_3_DIV!R19*'3º DIV'!J$4+PERFIL_3_DIV!Z19*'3º DIV'!J$5+PERFIL_3_DIV!AH19*'3º DIV'!J$6+PERFIL_3_DIV!AP19*'3º DIV'!J$7+PERFIL_3_DIV!AX19*'3º DIV'!J$8</f>
        <v>0</v>
      </c>
      <c r="S25" s="154">
        <f>IF(PERFIL_3_DIV!AY19='3º DIV'!$B$10,1,IF(PERFIL_3_DIV!AY19='3º DIV'!$B$11,2,IF(PERFIL_3_DIV!AY19='3º DIV'!$B$12,3,4)))</f>
        <v>1</v>
      </c>
      <c r="T25" s="161">
        <f>VLOOKUP($S25,'3º DIV'!$A$10:$J$13,3)</f>
        <v>0</v>
      </c>
      <c r="U25" s="32">
        <f>VLOOKUP($S25,'3º DIV'!$A$10:$J$13,4)</f>
        <v>0</v>
      </c>
      <c r="V25" s="32">
        <f>VLOOKUP($S25,'3º DIV'!$A$10:$J$13,5)</f>
        <v>0</v>
      </c>
      <c r="W25" s="32">
        <f>VLOOKUP($S25,'3º DIV'!$A$10:$J$13,6)</f>
        <v>0</v>
      </c>
      <c r="X25" s="32">
        <f>VLOOKUP($S25,'3º DIV'!$A$10:$J$13,7)</f>
        <v>0</v>
      </c>
      <c r="Y25" s="32">
        <f>VLOOKUP($S25,'3º DIV'!$A$10:$J$13,8)</f>
        <v>0</v>
      </c>
      <c r="Z25" s="32">
        <f>VLOOKUP($S25,'3º DIV'!$A$10:$J$13,9)</f>
        <v>0</v>
      </c>
      <c r="AA25" s="167">
        <f>VLOOKUP($S25,'3º DIV'!$A$10:$J$13,10)</f>
        <v>0</v>
      </c>
      <c r="AB25" s="68">
        <f>PERFIL_3_DIV!AZ19*'3º DIV'!T25</f>
        <v>0</v>
      </c>
      <c r="AC25" s="68">
        <f>PERFIL_3_DIV!BA19*'3º DIV'!U25</f>
        <v>0</v>
      </c>
      <c r="AD25" s="68">
        <f>PERFIL_3_DIV!BB19*'3º DIV'!V25</f>
        <v>0</v>
      </c>
      <c r="AE25" s="68">
        <f>PERFIL_3_DIV!BC19*'3º DIV'!W25</f>
        <v>0</v>
      </c>
      <c r="AF25" s="68">
        <f>PERFIL_3_DIV!BD19*'3º DIV'!X25</f>
        <v>0</v>
      </c>
      <c r="AG25" s="68">
        <f>PERFIL_3_DIV!BE19*'3º DIV'!Y25</f>
        <v>0</v>
      </c>
      <c r="AH25" s="68">
        <f>PERFIL_3_DIV!BF19*'3º DIV'!Z25</f>
        <v>0</v>
      </c>
      <c r="AI25" s="155">
        <f>PERFIL_3_DIV!BG19*'3º DIV'!AA25</f>
        <v>0</v>
      </c>
      <c r="AJ25" s="154">
        <f t="shared" si="10"/>
        <v>0</v>
      </c>
      <c r="AK25" s="68">
        <f t="shared" si="11"/>
        <v>0</v>
      </c>
      <c r="AL25" s="68">
        <f t="shared" si="12"/>
        <v>0</v>
      </c>
      <c r="AM25" s="68">
        <f t="shared" si="13"/>
        <v>0</v>
      </c>
      <c r="AN25" s="68">
        <f t="shared" si="14"/>
        <v>0</v>
      </c>
      <c r="AO25" s="68">
        <f t="shared" si="15"/>
        <v>0</v>
      </c>
      <c r="AP25" s="68">
        <f t="shared" si="16"/>
        <v>0</v>
      </c>
      <c r="AQ25" s="155">
        <f t="shared" si="17"/>
        <v>0</v>
      </c>
    </row>
    <row r="26" spans="1:43">
      <c r="A26" s="29">
        <v>7</v>
      </c>
      <c r="B26" s="145" t="str">
        <f>PERFIL_3_DIV!B20</f>
        <v>Alumno/a 7</v>
      </c>
      <c r="C26" s="148">
        <f t="shared" si="2"/>
        <v>38</v>
      </c>
      <c r="D26" s="147">
        <f t="shared" si="3"/>
        <v>20</v>
      </c>
      <c r="E26" s="147">
        <f t="shared" si="4"/>
        <v>41</v>
      </c>
      <c r="F26" s="147">
        <f t="shared" si="5"/>
        <v>36</v>
      </c>
      <c r="G26" s="147">
        <f t="shared" si="6"/>
        <v>57</v>
      </c>
      <c r="H26" s="147">
        <f t="shared" si="7"/>
        <v>39</v>
      </c>
      <c r="I26" s="147">
        <f t="shared" si="8"/>
        <v>20</v>
      </c>
      <c r="J26" s="147">
        <f t="shared" si="9"/>
        <v>31</v>
      </c>
      <c r="K26" s="154">
        <f>PERFIL_3_DIV!C20*'3º DIV'!C$3+PERFIL_3_DIV!K20*'3º DIV'!C$4+PERFIL_3_DIV!S20*'3º DIV'!C$5+PERFIL_3_DIV!AA20*'3º DIV'!C$6+PERFIL_3_DIV!AI20*'3º DIV'!C$7+PERFIL_3_DIV!AQ20*'3º DIV'!C$8</f>
        <v>0</v>
      </c>
      <c r="L26" s="68">
        <f>PERFIL_3_DIV!D20*'3º DIV'!D$3+PERFIL_3_DIV!L20*'3º DIV'!D$4+PERFIL_3_DIV!T20*'3º DIV'!D$5+PERFIL_3_DIV!AB20*'3º DIV'!D$6+PERFIL_3_DIV!AJ20*'3º DIV'!D$7+PERFIL_3_DIV!AR20*'3º DIV'!D$8</f>
        <v>0</v>
      </c>
      <c r="M26" s="68">
        <f>PERFIL_3_DIV!E20*'3º DIV'!E$3+PERFIL_3_DIV!M20*'3º DIV'!E$4+PERFIL_3_DIV!U20*'3º DIV'!E$5+PERFIL_3_DIV!AC20*'3º DIV'!E$6+PERFIL_3_DIV!AK20*'3º DIV'!E$7+PERFIL_3_DIV!AS20*'3º DIV'!E$8</f>
        <v>0</v>
      </c>
      <c r="N26" s="68">
        <f>PERFIL_3_DIV!F20*'3º DIV'!F$3+PERFIL_3_DIV!N20*'3º DIV'!F$4+PERFIL_3_DIV!V20*'3º DIV'!F$5+PERFIL_3_DIV!AD20*'3º DIV'!F$6+PERFIL_3_DIV!AL20*'3º DIV'!F$7+PERFIL_3_DIV!AT20*'3º DIV'!F$8</f>
        <v>0</v>
      </c>
      <c r="O26" s="68">
        <f>PERFIL_3_DIV!G20*'3º DIV'!G$3+PERFIL_3_DIV!O20*'3º DIV'!G$4+PERFIL_3_DIV!W20*'3º DIV'!G$5+PERFIL_3_DIV!AE20*'3º DIV'!G$6+PERFIL_3_DIV!AM20*'3º DIV'!G$7+PERFIL_3_DIV!AU20*'3º DIV'!G$8</f>
        <v>0</v>
      </c>
      <c r="P26" s="68">
        <f>PERFIL_3_DIV!H20*'3º DIV'!H$3+PERFIL_3_DIV!P20*'3º DIV'!H$4+PERFIL_3_DIV!X20*'3º DIV'!H$5+PERFIL_3_DIV!AF20*'3º DIV'!H$6+PERFIL_3_DIV!AN20*'3º DIV'!H$7+PERFIL_3_DIV!AV20*'3º DIV'!H$8</f>
        <v>0</v>
      </c>
      <c r="Q26" s="68">
        <f>PERFIL_3_DIV!I20*'3º DIV'!I$3+PERFIL_3_DIV!Q20*'3º DIV'!I$4+PERFIL_3_DIV!Y20*'3º DIV'!I$5+PERFIL_3_DIV!AG20*'3º DIV'!I$6+PERFIL_3_DIV!AO20*'3º DIV'!I$7+PERFIL_3_DIV!AW20*'3º DIV'!I$8</f>
        <v>0</v>
      </c>
      <c r="R26" s="68">
        <f>PERFIL_3_DIV!J20*'3º DIV'!J$3+PERFIL_3_DIV!R20*'3º DIV'!J$4+PERFIL_3_DIV!Z20*'3º DIV'!J$5+PERFIL_3_DIV!AH20*'3º DIV'!J$6+PERFIL_3_DIV!AP20*'3º DIV'!J$7+PERFIL_3_DIV!AX20*'3º DIV'!J$8</f>
        <v>0</v>
      </c>
      <c r="S26" s="154">
        <f>IF(PERFIL_3_DIV!AY20='3º DIV'!$B$10,1,IF(PERFIL_3_DIV!AY20='3º DIV'!$B$11,2,IF(PERFIL_3_DIV!AY20='3º DIV'!$B$12,3,4)))</f>
        <v>1</v>
      </c>
      <c r="T26" s="161">
        <f>VLOOKUP($S26,'3º DIV'!$A$10:$J$13,3)</f>
        <v>0</v>
      </c>
      <c r="U26" s="32">
        <f>VLOOKUP($S26,'3º DIV'!$A$10:$J$13,4)</f>
        <v>0</v>
      </c>
      <c r="V26" s="32">
        <f>VLOOKUP($S26,'3º DIV'!$A$10:$J$13,5)</f>
        <v>0</v>
      </c>
      <c r="W26" s="32">
        <f>VLOOKUP($S26,'3º DIV'!$A$10:$J$13,6)</f>
        <v>0</v>
      </c>
      <c r="X26" s="32">
        <f>VLOOKUP($S26,'3º DIV'!$A$10:$J$13,7)</f>
        <v>0</v>
      </c>
      <c r="Y26" s="32">
        <f>VLOOKUP($S26,'3º DIV'!$A$10:$J$13,8)</f>
        <v>0</v>
      </c>
      <c r="Z26" s="32">
        <f>VLOOKUP($S26,'3º DIV'!$A$10:$J$13,9)</f>
        <v>0</v>
      </c>
      <c r="AA26" s="167">
        <f>VLOOKUP($S26,'3º DIV'!$A$10:$J$13,10)</f>
        <v>0</v>
      </c>
      <c r="AB26" s="68">
        <f>PERFIL_3_DIV!AZ20*'3º DIV'!T26</f>
        <v>0</v>
      </c>
      <c r="AC26" s="68">
        <f>PERFIL_3_DIV!BA20*'3º DIV'!U26</f>
        <v>0</v>
      </c>
      <c r="AD26" s="68">
        <f>PERFIL_3_DIV!BB20*'3º DIV'!V26</f>
        <v>0</v>
      </c>
      <c r="AE26" s="68">
        <f>PERFIL_3_DIV!BC20*'3º DIV'!W26</f>
        <v>0</v>
      </c>
      <c r="AF26" s="68">
        <f>PERFIL_3_DIV!BD20*'3º DIV'!X26</f>
        <v>0</v>
      </c>
      <c r="AG26" s="68">
        <f>PERFIL_3_DIV!BE20*'3º DIV'!Y26</f>
        <v>0</v>
      </c>
      <c r="AH26" s="68">
        <f>PERFIL_3_DIV!BF20*'3º DIV'!Z26</f>
        <v>0</v>
      </c>
      <c r="AI26" s="155">
        <f>PERFIL_3_DIV!BG20*'3º DIV'!AA26</f>
        <v>0</v>
      </c>
      <c r="AJ26" s="154">
        <f t="shared" si="10"/>
        <v>0</v>
      </c>
      <c r="AK26" s="68">
        <f t="shared" si="11"/>
        <v>0</v>
      </c>
      <c r="AL26" s="68">
        <f t="shared" si="12"/>
        <v>0</v>
      </c>
      <c r="AM26" s="68">
        <f t="shared" si="13"/>
        <v>0</v>
      </c>
      <c r="AN26" s="68">
        <f t="shared" si="14"/>
        <v>0</v>
      </c>
      <c r="AO26" s="68">
        <f t="shared" si="15"/>
        <v>0</v>
      </c>
      <c r="AP26" s="68">
        <f t="shared" si="16"/>
        <v>0</v>
      </c>
      <c r="AQ26" s="155">
        <f t="shared" si="17"/>
        <v>0</v>
      </c>
    </row>
    <row r="27" spans="1:43">
      <c r="A27" s="66">
        <v>8</v>
      </c>
      <c r="B27" s="144" t="str">
        <f>PERFIL_3_DIV!B21</f>
        <v>Alumno/a 8</v>
      </c>
      <c r="C27" s="148">
        <f t="shared" si="2"/>
        <v>38</v>
      </c>
      <c r="D27" s="147">
        <f t="shared" si="3"/>
        <v>20</v>
      </c>
      <c r="E27" s="147">
        <f t="shared" si="4"/>
        <v>41</v>
      </c>
      <c r="F27" s="147">
        <f t="shared" si="5"/>
        <v>36</v>
      </c>
      <c r="G27" s="147">
        <f t="shared" si="6"/>
        <v>57</v>
      </c>
      <c r="H27" s="147">
        <f t="shared" si="7"/>
        <v>39</v>
      </c>
      <c r="I27" s="147">
        <f t="shared" si="8"/>
        <v>20</v>
      </c>
      <c r="J27" s="147">
        <f t="shared" si="9"/>
        <v>31</v>
      </c>
      <c r="K27" s="154">
        <f>PERFIL_3_DIV!C21*'3º DIV'!C$3+PERFIL_3_DIV!K21*'3º DIV'!C$4+PERFIL_3_DIV!S21*'3º DIV'!C$5+PERFIL_3_DIV!AA21*'3º DIV'!C$6+PERFIL_3_DIV!AI21*'3º DIV'!C$7+PERFIL_3_DIV!AQ21*'3º DIV'!C$8</f>
        <v>0</v>
      </c>
      <c r="L27" s="68">
        <f>PERFIL_3_DIV!D21*'3º DIV'!D$3+PERFIL_3_DIV!L21*'3º DIV'!D$4+PERFIL_3_DIV!T21*'3º DIV'!D$5+PERFIL_3_DIV!AB21*'3º DIV'!D$6+PERFIL_3_DIV!AJ21*'3º DIV'!D$7+PERFIL_3_DIV!AR21*'3º DIV'!D$8</f>
        <v>0</v>
      </c>
      <c r="M27" s="68">
        <f>PERFIL_3_DIV!E21*'3º DIV'!E$3+PERFIL_3_DIV!M21*'3º DIV'!E$4+PERFIL_3_DIV!U21*'3º DIV'!E$5+PERFIL_3_DIV!AC21*'3º DIV'!E$6+PERFIL_3_DIV!AK21*'3º DIV'!E$7+PERFIL_3_DIV!AS21*'3º DIV'!E$8</f>
        <v>0</v>
      </c>
      <c r="N27" s="68">
        <f>PERFIL_3_DIV!F21*'3º DIV'!F$3+PERFIL_3_DIV!N21*'3º DIV'!F$4+PERFIL_3_DIV!V21*'3º DIV'!F$5+PERFIL_3_DIV!AD21*'3º DIV'!F$6+PERFIL_3_DIV!AL21*'3º DIV'!F$7+PERFIL_3_DIV!AT21*'3º DIV'!F$8</f>
        <v>0</v>
      </c>
      <c r="O27" s="68">
        <f>PERFIL_3_DIV!G21*'3º DIV'!G$3+PERFIL_3_DIV!O21*'3º DIV'!G$4+PERFIL_3_DIV!W21*'3º DIV'!G$5+PERFIL_3_DIV!AE21*'3º DIV'!G$6+PERFIL_3_DIV!AM21*'3º DIV'!G$7+PERFIL_3_DIV!AU21*'3º DIV'!G$8</f>
        <v>0</v>
      </c>
      <c r="P27" s="68">
        <f>PERFIL_3_DIV!H21*'3º DIV'!H$3+PERFIL_3_DIV!P21*'3º DIV'!H$4+PERFIL_3_DIV!X21*'3º DIV'!H$5+PERFIL_3_DIV!AF21*'3º DIV'!H$6+PERFIL_3_DIV!AN21*'3º DIV'!H$7+PERFIL_3_DIV!AV21*'3º DIV'!H$8</f>
        <v>0</v>
      </c>
      <c r="Q27" s="68">
        <f>PERFIL_3_DIV!I21*'3º DIV'!I$3+PERFIL_3_DIV!Q21*'3º DIV'!I$4+PERFIL_3_DIV!Y21*'3º DIV'!I$5+PERFIL_3_DIV!AG21*'3º DIV'!I$6+PERFIL_3_DIV!AO21*'3º DIV'!I$7+PERFIL_3_DIV!AW21*'3º DIV'!I$8</f>
        <v>0</v>
      </c>
      <c r="R27" s="68">
        <f>PERFIL_3_DIV!J21*'3º DIV'!J$3+PERFIL_3_DIV!R21*'3º DIV'!J$4+PERFIL_3_DIV!Z21*'3º DIV'!J$5+PERFIL_3_DIV!AH21*'3º DIV'!J$6+PERFIL_3_DIV!AP21*'3º DIV'!J$7+PERFIL_3_DIV!AX21*'3º DIV'!J$8</f>
        <v>0</v>
      </c>
      <c r="S27" s="154">
        <f>IF(PERFIL_3_DIV!AY21='3º DIV'!$B$10,1,IF(PERFIL_3_DIV!AY21='3º DIV'!$B$11,2,IF(PERFIL_3_DIV!AY21='3º DIV'!$B$12,3,4)))</f>
        <v>1</v>
      </c>
      <c r="T27" s="161">
        <f>VLOOKUP($S27,'3º DIV'!$A$10:$J$13,3)</f>
        <v>0</v>
      </c>
      <c r="U27" s="32">
        <f>VLOOKUP($S27,'3º DIV'!$A$10:$J$13,4)</f>
        <v>0</v>
      </c>
      <c r="V27" s="32">
        <f>VLOOKUP($S27,'3º DIV'!$A$10:$J$13,5)</f>
        <v>0</v>
      </c>
      <c r="W27" s="32">
        <f>VLOOKUP($S27,'3º DIV'!$A$10:$J$13,6)</f>
        <v>0</v>
      </c>
      <c r="X27" s="32">
        <f>VLOOKUP($S27,'3º DIV'!$A$10:$J$13,7)</f>
        <v>0</v>
      </c>
      <c r="Y27" s="32">
        <f>VLOOKUP($S27,'3º DIV'!$A$10:$J$13,8)</f>
        <v>0</v>
      </c>
      <c r="Z27" s="32">
        <f>VLOOKUP($S27,'3º DIV'!$A$10:$J$13,9)</f>
        <v>0</v>
      </c>
      <c r="AA27" s="167">
        <f>VLOOKUP($S27,'3º DIV'!$A$10:$J$13,10)</f>
        <v>0</v>
      </c>
      <c r="AB27" s="68">
        <f>PERFIL_3_DIV!AZ21*'3º DIV'!T27</f>
        <v>0</v>
      </c>
      <c r="AC27" s="68">
        <f>PERFIL_3_DIV!BA21*'3º DIV'!U27</f>
        <v>0</v>
      </c>
      <c r="AD27" s="68">
        <f>PERFIL_3_DIV!BB21*'3º DIV'!V27</f>
        <v>0</v>
      </c>
      <c r="AE27" s="68">
        <f>PERFIL_3_DIV!BC21*'3º DIV'!W27</f>
        <v>0</v>
      </c>
      <c r="AF27" s="68">
        <f>PERFIL_3_DIV!BD21*'3º DIV'!X27</f>
        <v>0</v>
      </c>
      <c r="AG27" s="68">
        <f>PERFIL_3_DIV!BE21*'3º DIV'!Y27</f>
        <v>0</v>
      </c>
      <c r="AH27" s="68">
        <f>PERFIL_3_DIV!BF21*'3º DIV'!Z27</f>
        <v>0</v>
      </c>
      <c r="AI27" s="155">
        <f>PERFIL_3_DIV!BG21*'3º DIV'!AA27</f>
        <v>0</v>
      </c>
      <c r="AJ27" s="154">
        <f t="shared" si="10"/>
        <v>0</v>
      </c>
      <c r="AK27" s="68">
        <f t="shared" si="11"/>
        <v>0</v>
      </c>
      <c r="AL27" s="68">
        <f t="shared" si="12"/>
        <v>0</v>
      </c>
      <c r="AM27" s="68">
        <f t="shared" si="13"/>
        <v>0</v>
      </c>
      <c r="AN27" s="68">
        <f t="shared" si="14"/>
        <v>0</v>
      </c>
      <c r="AO27" s="68">
        <f t="shared" si="15"/>
        <v>0</v>
      </c>
      <c r="AP27" s="68">
        <f t="shared" si="16"/>
        <v>0</v>
      </c>
      <c r="AQ27" s="155">
        <f t="shared" si="17"/>
        <v>0</v>
      </c>
    </row>
    <row r="28" spans="1:43">
      <c r="A28" s="29">
        <v>9</v>
      </c>
      <c r="B28" s="145" t="str">
        <f>PERFIL_3_DIV!B22</f>
        <v>Alumno/a 9</v>
      </c>
      <c r="C28" s="148">
        <f t="shared" si="2"/>
        <v>38</v>
      </c>
      <c r="D28" s="147">
        <f t="shared" si="3"/>
        <v>20</v>
      </c>
      <c r="E28" s="147">
        <f t="shared" si="4"/>
        <v>41</v>
      </c>
      <c r="F28" s="147">
        <f t="shared" si="5"/>
        <v>36</v>
      </c>
      <c r="G28" s="147">
        <f t="shared" si="6"/>
        <v>57</v>
      </c>
      <c r="H28" s="147">
        <f t="shared" si="7"/>
        <v>39</v>
      </c>
      <c r="I28" s="147">
        <f t="shared" si="8"/>
        <v>20</v>
      </c>
      <c r="J28" s="147">
        <f t="shared" si="9"/>
        <v>31</v>
      </c>
      <c r="K28" s="154">
        <f>PERFIL_3_DIV!C22*'3º DIV'!C$3+PERFIL_3_DIV!K22*'3º DIV'!C$4+PERFIL_3_DIV!S22*'3º DIV'!C$5+PERFIL_3_DIV!AA22*'3º DIV'!C$6+PERFIL_3_DIV!AI22*'3º DIV'!C$7+PERFIL_3_DIV!AQ22*'3º DIV'!C$8</f>
        <v>0</v>
      </c>
      <c r="L28" s="68">
        <f>PERFIL_3_DIV!D22*'3º DIV'!D$3+PERFIL_3_DIV!L22*'3º DIV'!D$4+PERFIL_3_DIV!T22*'3º DIV'!D$5+PERFIL_3_DIV!AB22*'3º DIV'!D$6+PERFIL_3_DIV!AJ22*'3º DIV'!D$7+PERFIL_3_DIV!AR22*'3º DIV'!D$8</f>
        <v>0</v>
      </c>
      <c r="M28" s="68">
        <f>PERFIL_3_DIV!E22*'3º DIV'!E$3+PERFIL_3_DIV!M22*'3º DIV'!E$4+PERFIL_3_DIV!U22*'3º DIV'!E$5+PERFIL_3_DIV!AC22*'3º DIV'!E$6+PERFIL_3_DIV!AK22*'3º DIV'!E$7+PERFIL_3_DIV!AS22*'3º DIV'!E$8</f>
        <v>0</v>
      </c>
      <c r="N28" s="68">
        <f>PERFIL_3_DIV!F22*'3º DIV'!F$3+PERFIL_3_DIV!N22*'3º DIV'!F$4+PERFIL_3_DIV!V22*'3º DIV'!F$5+PERFIL_3_DIV!AD22*'3º DIV'!F$6+PERFIL_3_DIV!AL22*'3º DIV'!F$7+PERFIL_3_DIV!AT22*'3º DIV'!F$8</f>
        <v>0</v>
      </c>
      <c r="O28" s="68">
        <f>PERFIL_3_DIV!G22*'3º DIV'!G$3+PERFIL_3_DIV!O22*'3º DIV'!G$4+PERFIL_3_DIV!W22*'3º DIV'!G$5+PERFIL_3_DIV!AE22*'3º DIV'!G$6+PERFIL_3_DIV!AM22*'3º DIV'!G$7+PERFIL_3_DIV!AU22*'3º DIV'!G$8</f>
        <v>0</v>
      </c>
      <c r="P28" s="68">
        <f>PERFIL_3_DIV!H22*'3º DIV'!H$3+PERFIL_3_DIV!P22*'3º DIV'!H$4+PERFIL_3_DIV!X22*'3º DIV'!H$5+PERFIL_3_DIV!AF22*'3º DIV'!H$6+PERFIL_3_DIV!AN22*'3º DIV'!H$7+PERFIL_3_DIV!AV22*'3º DIV'!H$8</f>
        <v>0</v>
      </c>
      <c r="Q28" s="68">
        <f>PERFIL_3_DIV!I22*'3º DIV'!I$3+PERFIL_3_DIV!Q22*'3º DIV'!I$4+PERFIL_3_DIV!Y22*'3º DIV'!I$5+PERFIL_3_DIV!AG22*'3º DIV'!I$6+PERFIL_3_DIV!AO22*'3º DIV'!I$7+PERFIL_3_DIV!AW22*'3º DIV'!I$8</f>
        <v>0</v>
      </c>
      <c r="R28" s="68">
        <f>PERFIL_3_DIV!J22*'3º DIV'!J$3+PERFIL_3_DIV!R22*'3º DIV'!J$4+PERFIL_3_DIV!Z22*'3º DIV'!J$5+PERFIL_3_DIV!AH22*'3º DIV'!J$6+PERFIL_3_DIV!AP22*'3º DIV'!J$7+PERFIL_3_DIV!AX22*'3º DIV'!J$8</f>
        <v>0</v>
      </c>
      <c r="S28" s="154">
        <f>IF(PERFIL_3_DIV!AY22='3º DIV'!$B$10,1,IF(PERFIL_3_DIV!AY22='3º DIV'!$B$11,2,IF(PERFIL_3_DIV!AY22='3º DIV'!$B$12,3,4)))</f>
        <v>1</v>
      </c>
      <c r="T28" s="161">
        <f>VLOOKUP($S28,'3º DIV'!$A$10:$J$13,3)</f>
        <v>0</v>
      </c>
      <c r="U28" s="32">
        <f>VLOOKUP($S28,'3º DIV'!$A$10:$J$13,4)</f>
        <v>0</v>
      </c>
      <c r="V28" s="32">
        <f>VLOOKUP($S28,'3º DIV'!$A$10:$J$13,5)</f>
        <v>0</v>
      </c>
      <c r="W28" s="32">
        <f>VLOOKUP($S28,'3º DIV'!$A$10:$J$13,6)</f>
        <v>0</v>
      </c>
      <c r="X28" s="32">
        <f>VLOOKUP($S28,'3º DIV'!$A$10:$J$13,7)</f>
        <v>0</v>
      </c>
      <c r="Y28" s="32">
        <f>VLOOKUP($S28,'3º DIV'!$A$10:$J$13,8)</f>
        <v>0</v>
      </c>
      <c r="Z28" s="32">
        <f>VLOOKUP($S28,'3º DIV'!$A$10:$J$13,9)</f>
        <v>0</v>
      </c>
      <c r="AA28" s="167">
        <f>VLOOKUP($S28,'3º DIV'!$A$10:$J$13,10)</f>
        <v>0</v>
      </c>
      <c r="AB28" s="68">
        <f>PERFIL_3_DIV!AZ22*'3º DIV'!T28</f>
        <v>0</v>
      </c>
      <c r="AC28" s="68">
        <f>PERFIL_3_DIV!BA22*'3º DIV'!U28</f>
        <v>0</v>
      </c>
      <c r="AD28" s="68">
        <f>PERFIL_3_DIV!BB22*'3º DIV'!V28</f>
        <v>0</v>
      </c>
      <c r="AE28" s="68">
        <f>PERFIL_3_DIV!BC22*'3º DIV'!W28</f>
        <v>0</v>
      </c>
      <c r="AF28" s="68">
        <f>PERFIL_3_DIV!BD22*'3º DIV'!X28</f>
        <v>0</v>
      </c>
      <c r="AG28" s="68">
        <f>PERFIL_3_DIV!BE22*'3º DIV'!Y28</f>
        <v>0</v>
      </c>
      <c r="AH28" s="68">
        <f>PERFIL_3_DIV!BF22*'3º DIV'!Z28</f>
        <v>0</v>
      </c>
      <c r="AI28" s="155">
        <f>PERFIL_3_DIV!BG22*'3º DIV'!AA28</f>
        <v>0</v>
      </c>
      <c r="AJ28" s="154">
        <f t="shared" si="10"/>
        <v>0</v>
      </c>
      <c r="AK28" s="68">
        <f t="shared" si="11"/>
        <v>0</v>
      </c>
      <c r="AL28" s="68">
        <f t="shared" si="12"/>
        <v>0</v>
      </c>
      <c r="AM28" s="68">
        <f t="shared" si="13"/>
        <v>0</v>
      </c>
      <c r="AN28" s="68">
        <f t="shared" si="14"/>
        <v>0</v>
      </c>
      <c r="AO28" s="68">
        <f t="shared" si="15"/>
        <v>0</v>
      </c>
      <c r="AP28" s="68">
        <f t="shared" si="16"/>
        <v>0</v>
      </c>
      <c r="AQ28" s="155">
        <f t="shared" si="17"/>
        <v>0</v>
      </c>
    </row>
    <row r="29" spans="1:43">
      <c r="A29" s="29">
        <v>10</v>
      </c>
      <c r="B29" s="144" t="str">
        <f>PERFIL_3_DIV!B23</f>
        <v>Alumno/a 10</v>
      </c>
      <c r="C29" s="148">
        <f t="shared" si="2"/>
        <v>38</v>
      </c>
      <c r="D29" s="147">
        <f t="shared" si="3"/>
        <v>20</v>
      </c>
      <c r="E29" s="147">
        <f t="shared" si="4"/>
        <v>41</v>
      </c>
      <c r="F29" s="147">
        <f t="shared" si="5"/>
        <v>36</v>
      </c>
      <c r="G29" s="147">
        <f t="shared" si="6"/>
        <v>57</v>
      </c>
      <c r="H29" s="147">
        <f t="shared" si="7"/>
        <v>39</v>
      </c>
      <c r="I29" s="147">
        <f t="shared" si="8"/>
        <v>20</v>
      </c>
      <c r="J29" s="147">
        <f t="shared" si="9"/>
        <v>31</v>
      </c>
      <c r="K29" s="154">
        <f>PERFIL_3_DIV!C23*'3º DIV'!C$3+PERFIL_3_DIV!K23*'3º DIV'!C$4+PERFIL_3_DIV!S23*'3º DIV'!C$5+PERFIL_3_DIV!AA23*'3º DIV'!C$6+PERFIL_3_DIV!AI23*'3º DIV'!C$7+PERFIL_3_DIV!AQ23*'3º DIV'!C$8</f>
        <v>0</v>
      </c>
      <c r="L29" s="68">
        <f>PERFIL_3_DIV!D23*'3º DIV'!D$3+PERFIL_3_DIV!L23*'3º DIV'!D$4+PERFIL_3_DIV!T23*'3º DIV'!D$5+PERFIL_3_DIV!AB23*'3º DIV'!D$6+PERFIL_3_DIV!AJ23*'3º DIV'!D$7+PERFIL_3_DIV!AR23*'3º DIV'!D$8</f>
        <v>0</v>
      </c>
      <c r="M29" s="68">
        <f>PERFIL_3_DIV!E23*'3º DIV'!E$3+PERFIL_3_DIV!M23*'3º DIV'!E$4+PERFIL_3_DIV!U23*'3º DIV'!E$5+PERFIL_3_DIV!AC23*'3º DIV'!E$6+PERFIL_3_DIV!AK23*'3º DIV'!E$7+PERFIL_3_DIV!AS23*'3º DIV'!E$8</f>
        <v>0</v>
      </c>
      <c r="N29" s="68">
        <f>PERFIL_3_DIV!F23*'3º DIV'!F$3+PERFIL_3_DIV!N23*'3º DIV'!F$4+PERFIL_3_DIV!V23*'3º DIV'!F$5+PERFIL_3_DIV!AD23*'3º DIV'!F$6+PERFIL_3_DIV!AL23*'3º DIV'!F$7+PERFIL_3_DIV!AT23*'3º DIV'!F$8</f>
        <v>0</v>
      </c>
      <c r="O29" s="68">
        <f>PERFIL_3_DIV!G23*'3º DIV'!G$3+PERFIL_3_DIV!O23*'3º DIV'!G$4+PERFIL_3_DIV!W23*'3º DIV'!G$5+PERFIL_3_DIV!AE23*'3º DIV'!G$6+PERFIL_3_DIV!AM23*'3º DIV'!G$7+PERFIL_3_DIV!AU23*'3º DIV'!G$8</f>
        <v>0</v>
      </c>
      <c r="P29" s="68">
        <f>PERFIL_3_DIV!H23*'3º DIV'!H$3+PERFIL_3_DIV!P23*'3º DIV'!H$4+PERFIL_3_DIV!X23*'3º DIV'!H$5+PERFIL_3_DIV!AF23*'3º DIV'!H$6+PERFIL_3_DIV!AN23*'3º DIV'!H$7+PERFIL_3_DIV!AV23*'3º DIV'!H$8</f>
        <v>0</v>
      </c>
      <c r="Q29" s="68">
        <f>PERFIL_3_DIV!I23*'3º DIV'!I$3+PERFIL_3_DIV!Q23*'3º DIV'!I$4+PERFIL_3_DIV!Y23*'3º DIV'!I$5+PERFIL_3_DIV!AG23*'3º DIV'!I$6+PERFIL_3_DIV!AO23*'3º DIV'!I$7+PERFIL_3_DIV!AW23*'3º DIV'!I$8</f>
        <v>0</v>
      </c>
      <c r="R29" s="68">
        <f>PERFIL_3_DIV!J23*'3º DIV'!J$3+PERFIL_3_DIV!R23*'3º DIV'!J$4+PERFIL_3_DIV!Z23*'3º DIV'!J$5+PERFIL_3_DIV!AH23*'3º DIV'!J$6+PERFIL_3_DIV!AP23*'3º DIV'!J$7+PERFIL_3_DIV!AX23*'3º DIV'!J$8</f>
        <v>0</v>
      </c>
      <c r="S29" s="154">
        <f>IF(PERFIL_3_DIV!AY23='3º DIV'!$B$10,1,IF(PERFIL_3_DIV!AY23='3º DIV'!$B$11,2,IF(PERFIL_3_DIV!AY23='3º DIV'!$B$12,3,4)))</f>
        <v>1</v>
      </c>
      <c r="T29" s="161">
        <f>VLOOKUP($S29,'3º DIV'!$A$10:$J$13,3)</f>
        <v>0</v>
      </c>
      <c r="U29" s="32">
        <f>VLOOKUP($S29,'3º DIV'!$A$10:$J$13,4)</f>
        <v>0</v>
      </c>
      <c r="V29" s="32">
        <f>VLOOKUP($S29,'3º DIV'!$A$10:$J$13,5)</f>
        <v>0</v>
      </c>
      <c r="W29" s="32">
        <f>VLOOKUP($S29,'3º DIV'!$A$10:$J$13,6)</f>
        <v>0</v>
      </c>
      <c r="X29" s="32">
        <f>VLOOKUP($S29,'3º DIV'!$A$10:$J$13,7)</f>
        <v>0</v>
      </c>
      <c r="Y29" s="32">
        <f>VLOOKUP($S29,'3º DIV'!$A$10:$J$13,8)</f>
        <v>0</v>
      </c>
      <c r="Z29" s="32">
        <f>VLOOKUP($S29,'3º DIV'!$A$10:$J$13,9)</f>
        <v>0</v>
      </c>
      <c r="AA29" s="167">
        <f>VLOOKUP($S29,'3º DIV'!$A$10:$J$13,10)</f>
        <v>0</v>
      </c>
      <c r="AB29" s="68">
        <f>PERFIL_3_DIV!AZ23*'3º DIV'!T29</f>
        <v>0</v>
      </c>
      <c r="AC29" s="68">
        <f>PERFIL_3_DIV!BA23*'3º DIV'!U29</f>
        <v>0</v>
      </c>
      <c r="AD29" s="68">
        <f>PERFIL_3_DIV!BB23*'3º DIV'!V29</f>
        <v>0</v>
      </c>
      <c r="AE29" s="68">
        <f>PERFIL_3_DIV!BC23*'3º DIV'!W29</f>
        <v>0</v>
      </c>
      <c r="AF29" s="68">
        <f>PERFIL_3_DIV!BD23*'3º DIV'!X29</f>
        <v>0</v>
      </c>
      <c r="AG29" s="68">
        <f>PERFIL_3_DIV!BE23*'3º DIV'!Y29</f>
        <v>0</v>
      </c>
      <c r="AH29" s="68">
        <f>PERFIL_3_DIV!BF23*'3º DIV'!Z29</f>
        <v>0</v>
      </c>
      <c r="AI29" s="155">
        <f>PERFIL_3_DIV!BG23*'3º DIV'!AA29</f>
        <v>0</v>
      </c>
      <c r="AJ29" s="154">
        <f t="shared" si="10"/>
        <v>0</v>
      </c>
      <c r="AK29" s="68">
        <f t="shared" si="11"/>
        <v>0</v>
      </c>
      <c r="AL29" s="68">
        <f t="shared" si="12"/>
        <v>0</v>
      </c>
      <c r="AM29" s="68">
        <f t="shared" si="13"/>
        <v>0</v>
      </c>
      <c r="AN29" s="68">
        <f t="shared" si="14"/>
        <v>0</v>
      </c>
      <c r="AO29" s="68">
        <f t="shared" si="15"/>
        <v>0</v>
      </c>
      <c r="AP29" s="68">
        <f t="shared" si="16"/>
        <v>0</v>
      </c>
      <c r="AQ29" s="155">
        <f t="shared" si="17"/>
        <v>0</v>
      </c>
    </row>
    <row r="30" spans="1:43">
      <c r="A30" s="66">
        <v>11</v>
      </c>
      <c r="B30" s="145" t="str">
        <f>PERFIL_3_DIV!B24</f>
        <v>Alumno/a 11</v>
      </c>
      <c r="C30" s="148">
        <f t="shared" si="2"/>
        <v>38</v>
      </c>
      <c r="D30" s="147">
        <f t="shared" si="3"/>
        <v>20</v>
      </c>
      <c r="E30" s="147">
        <f t="shared" si="4"/>
        <v>41</v>
      </c>
      <c r="F30" s="147">
        <f t="shared" si="5"/>
        <v>36</v>
      </c>
      <c r="G30" s="147">
        <f t="shared" si="6"/>
        <v>57</v>
      </c>
      <c r="H30" s="147">
        <f t="shared" si="7"/>
        <v>39</v>
      </c>
      <c r="I30" s="147">
        <f t="shared" si="8"/>
        <v>20</v>
      </c>
      <c r="J30" s="147">
        <f t="shared" si="9"/>
        <v>31</v>
      </c>
      <c r="K30" s="154">
        <f>PERFIL_3_DIV!C24*'3º DIV'!C$3+PERFIL_3_DIV!K24*'3º DIV'!C$4+PERFIL_3_DIV!S24*'3º DIV'!C$5+PERFIL_3_DIV!AA24*'3º DIV'!C$6+PERFIL_3_DIV!AI24*'3º DIV'!C$7+PERFIL_3_DIV!AQ24*'3º DIV'!C$8</f>
        <v>0</v>
      </c>
      <c r="L30" s="68">
        <f>PERFIL_3_DIV!D24*'3º DIV'!D$3+PERFIL_3_DIV!L24*'3º DIV'!D$4+PERFIL_3_DIV!T24*'3º DIV'!D$5+PERFIL_3_DIV!AB24*'3º DIV'!D$6+PERFIL_3_DIV!AJ24*'3º DIV'!D$7+PERFIL_3_DIV!AR24*'3º DIV'!D$8</f>
        <v>0</v>
      </c>
      <c r="M30" s="68">
        <f>PERFIL_3_DIV!E24*'3º DIV'!E$3+PERFIL_3_DIV!M24*'3º DIV'!E$4+PERFIL_3_DIV!U24*'3º DIV'!E$5+PERFIL_3_DIV!AC24*'3º DIV'!E$6+PERFIL_3_DIV!AK24*'3º DIV'!E$7+PERFIL_3_DIV!AS24*'3º DIV'!E$8</f>
        <v>0</v>
      </c>
      <c r="N30" s="68">
        <f>PERFIL_3_DIV!F24*'3º DIV'!F$3+PERFIL_3_DIV!N24*'3º DIV'!F$4+PERFIL_3_DIV!V24*'3º DIV'!F$5+PERFIL_3_DIV!AD24*'3º DIV'!F$6+PERFIL_3_DIV!AL24*'3º DIV'!F$7+PERFIL_3_DIV!AT24*'3º DIV'!F$8</f>
        <v>0</v>
      </c>
      <c r="O30" s="68">
        <f>PERFIL_3_DIV!G24*'3º DIV'!G$3+PERFIL_3_DIV!O24*'3º DIV'!G$4+PERFIL_3_DIV!W24*'3º DIV'!G$5+PERFIL_3_DIV!AE24*'3º DIV'!G$6+PERFIL_3_DIV!AM24*'3º DIV'!G$7+PERFIL_3_DIV!AU24*'3º DIV'!G$8</f>
        <v>0</v>
      </c>
      <c r="P30" s="68">
        <f>PERFIL_3_DIV!H24*'3º DIV'!H$3+PERFIL_3_DIV!P24*'3º DIV'!H$4+PERFIL_3_DIV!X24*'3º DIV'!H$5+PERFIL_3_DIV!AF24*'3º DIV'!H$6+PERFIL_3_DIV!AN24*'3º DIV'!H$7+PERFIL_3_DIV!AV24*'3º DIV'!H$8</f>
        <v>0</v>
      </c>
      <c r="Q30" s="68">
        <f>PERFIL_3_DIV!I24*'3º DIV'!I$3+PERFIL_3_DIV!Q24*'3º DIV'!I$4+PERFIL_3_DIV!Y24*'3º DIV'!I$5+PERFIL_3_DIV!AG24*'3º DIV'!I$6+PERFIL_3_DIV!AO24*'3º DIV'!I$7+PERFIL_3_DIV!AW24*'3º DIV'!I$8</f>
        <v>0</v>
      </c>
      <c r="R30" s="68">
        <f>PERFIL_3_DIV!J24*'3º DIV'!J$3+PERFIL_3_DIV!R24*'3º DIV'!J$4+PERFIL_3_DIV!Z24*'3º DIV'!J$5+PERFIL_3_DIV!AH24*'3º DIV'!J$6+PERFIL_3_DIV!AP24*'3º DIV'!J$7+PERFIL_3_DIV!AX24*'3º DIV'!J$8</f>
        <v>0</v>
      </c>
      <c r="S30" s="154">
        <f>IF(PERFIL_3_DIV!AY24='3º DIV'!$B$10,1,IF(PERFIL_3_DIV!AY24='3º DIV'!$B$11,2,IF(PERFIL_3_DIV!AY24='3º DIV'!$B$12,3,4)))</f>
        <v>1</v>
      </c>
      <c r="T30" s="161">
        <f>VLOOKUP($S30,'3º DIV'!$A$10:$J$13,3)</f>
        <v>0</v>
      </c>
      <c r="U30" s="32">
        <f>VLOOKUP($S30,'3º DIV'!$A$10:$J$13,4)</f>
        <v>0</v>
      </c>
      <c r="V30" s="32">
        <f>VLOOKUP($S30,'3º DIV'!$A$10:$J$13,5)</f>
        <v>0</v>
      </c>
      <c r="W30" s="32">
        <f>VLOOKUP($S30,'3º DIV'!$A$10:$J$13,6)</f>
        <v>0</v>
      </c>
      <c r="X30" s="32">
        <f>VLOOKUP($S30,'3º DIV'!$A$10:$J$13,7)</f>
        <v>0</v>
      </c>
      <c r="Y30" s="32">
        <f>VLOOKUP($S30,'3º DIV'!$A$10:$J$13,8)</f>
        <v>0</v>
      </c>
      <c r="Z30" s="32">
        <f>VLOOKUP($S30,'3º DIV'!$A$10:$J$13,9)</f>
        <v>0</v>
      </c>
      <c r="AA30" s="167">
        <f>VLOOKUP($S30,'3º DIV'!$A$10:$J$13,10)</f>
        <v>0</v>
      </c>
      <c r="AB30" s="68">
        <f>PERFIL_3_DIV!AZ24*'3º DIV'!T30</f>
        <v>0</v>
      </c>
      <c r="AC30" s="68">
        <f>PERFIL_3_DIV!BA24*'3º DIV'!U30</f>
        <v>0</v>
      </c>
      <c r="AD30" s="68">
        <f>PERFIL_3_DIV!BB24*'3º DIV'!V30</f>
        <v>0</v>
      </c>
      <c r="AE30" s="68">
        <f>PERFIL_3_DIV!BC24*'3º DIV'!W30</f>
        <v>0</v>
      </c>
      <c r="AF30" s="68">
        <f>PERFIL_3_DIV!BD24*'3º DIV'!X30</f>
        <v>0</v>
      </c>
      <c r="AG30" s="68">
        <f>PERFIL_3_DIV!BE24*'3º DIV'!Y30</f>
        <v>0</v>
      </c>
      <c r="AH30" s="68">
        <f>PERFIL_3_DIV!BF24*'3º DIV'!Z30</f>
        <v>0</v>
      </c>
      <c r="AI30" s="155">
        <f>PERFIL_3_DIV!BG24*'3º DIV'!AA30</f>
        <v>0</v>
      </c>
      <c r="AJ30" s="154">
        <f t="shared" si="10"/>
        <v>0</v>
      </c>
      <c r="AK30" s="68">
        <f t="shared" si="11"/>
        <v>0</v>
      </c>
      <c r="AL30" s="68">
        <f t="shared" si="12"/>
        <v>0</v>
      </c>
      <c r="AM30" s="68">
        <f t="shared" si="13"/>
        <v>0</v>
      </c>
      <c r="AN30" s="68">
        <f t="shared" si="14"/>
        <v>0</v>
      </c>
      <c r="AO30" s="68">
        <f t="shared" si="15"/>
        <v>0</v>
      </c>
      <c r="AP30" s="68">
        <f t="shared" si="16"/>
        <v>0</v>
      </c>
      <c r="AQ30" s="155">
        <f t="shared" si="17"/>
        <v>0</v>
      </c>
    </row>
    <row r="31" spans="1:43">
      <c r="A31" s="29">
        <v>12</v>
      </c>
      <c r="B31" s="144" t="str">
        <f>PERFIL_3_DIV!B25</f>
        <v>Alumno/a 12</v>
      </c>
      <c r="C31" s="148">
        <f t="shared" si="2"/>
        <v>38</v>
      </c>
      <c r="D31" s="147">
        <f t="shared" si="3"/>
        <v>20</v>
      </c>
      <c r="E31" s="147">
        <f t="shared" si="4"/>
        <v>41</v>
      </c>
      <c r="F31" s="147">
        <f t="shared" si="5"/>
        <v>36</v>
      </c>
      <c r="G31" s="147">
        <f t="shared" si="6"/>
        <v>57</v>
      </c>
      <c r="H31" s="147">
        <f t="shared" si="7"/>
        <v>39</v>
      </c>
      <c r="I31" s="147">
        <f t="shared" si="8"/>
        <v>20</v>
      </c>
      <c r="J31" s="147">
        <f t="shared" si="9"/>
        <v>31</v>
      </c>
      <c r="K31" s="154">
        <f>PERFIL_3_DIV!C25*'3º DIV'!C$3+PERFIL_3_DIV!K25*'3º DIV'!C$4+PERFIL_3_DIV!S25*'3º DIV'!C$5+PERFIL_3_DIV!AA25*'3º DIV'!C$6+PERFIL_3_DIV!AI25*'3º DIV'!C$7+PERFIL_3_DIV!AQ25*'3º DIV'!C$8</f>
        <v>0</v>
      </c>
      <c r="L31" s="68">
        <f>PERFIL_3_DIV!D25*'3º DIV'!D$3+PERFIL_3_DIV!L25*'3º DIV'!D$4+PERFIL_3_DIV!T25*'3º DIV'!D$5+PERFIL_3_DIV!AB25*'3º DIV'!D$6+PERFIL_3_DIV!AJ25*'3º DIV'!D$7+PERFIL_3_DIV!AR25*'3º DIV'!D$8</f>
        <v>0</v>
      </c>
      <c r="M31" s="68">
        <f>PERFIL_3_DIV!E25*'3º DIV'!E$3+PERFIL_3_DIV!M25*'3º DIV'!E$4+PERFIL_3_DIV!U25*'3º DIV'!E$5+PERFIL_3_DIV!AC25*'3º DIV'!E$6+PERFIL_3_DIV!AK25*'3º DIV'!E$7+PERFIL_3_DIV!AS25*'3º DIV'!E$8</f>
        <v>0</v>
      </c>
      <c r="N31" s="68">
        <f>PERFIL_3_DIV!F25*'3º DIV'!F$3+PERFIL_3_DIV!N25*'3º DIV'!F$4+PERFIL_3_DIV!V25*'3º DIV'!F$5+PERFIL_3_DIV!AD25*'3º DIV'!F$6+PERFIL_3_DIV!AL25*'3º DIV'!F$7+PERFIL_3_DIV!AT25*'3º DIV'!F$8</f>
        <v>0</v>
      </c>
      <c r="O31" s="68">
        <f>PERFIL_3_DIV!G25*'3º DIV'!G$3+PERFIL_3_DIV!O25*'3º DIV'!G$4+PERFIL_3_DIV!W25*'3º DIV'!G$5+PERFIL_3_DIV!AE25*'3º DIV'!G$6+PERFIL_3_DIV!AM25*'3º DIV'!G$7+PERFIL_3_DIV!AU25*'3º DIV'!G$8</f>
        <v>0</v>
      </c>
      <c r="P31" s="68">
        <f>PERFIL_3_DIV!H25*'3º DIV'!H$3+PERFIL_3_DIV!P25*'3º DIV'!H$4+PERFIL_3_DIV!X25*'3º DIV'!H$5+PERFIL_3_DIV!AF25*'3º DIV'!H$6+PERFIL_3_DIV!AN25*'3º DIV'!H$7+PERFIL_3_DIV!AV25*'3º DIV'!H$8</f>
        <v>0</v>
      </c>
      <c r="Q31" s="68">
        <f>PERFIL_3_DIV!I25*'3º DIV'!I$3+PERFIL_3_DIV!Q25*'3º DIV'!I$4+PERFIL_3_DIV!Y25*'3º DIV'!I$5+PERFIL_3_DIV!AG25*'3º DIV'!I$6+PERFIL_3_DIV!AO25*'3º DIV'!I$7+PERFIL_3_DIV!AW25*'3º DIV'!I$8</f>
        <v>0</v>
      </c>
      <c r="R31" s="68">
        <f>PERFIL_3_DIV!J25*'3º DIV'!J$3+PERFIL_3_DIV!R25*'3º DIV'!J$4+PERFIL_3_DIV!Z25*'3º DIV'!J$5+PERFIL_3_DIV!AH25*'3º DIV'!J$6+PERFIL_3_DIV!AP25*'3º DIV'!J$7+PERFIL_3_DIV!AX25*'3º DIV'!J$8</f>
        <v>0</v>
      </c>
      <c r="S31" s="154">
        <f>IF(PERFIL_3_DIV!AY25='3º DIV'!$B$10,1,IF(PERFIL_3_DIV!AY25='3º DIV'!$B$11,2,IF(PERFIL_3_DIV!AY25='3º DIV'!$B$12,3,4)))</f>
        <v>1</v>
      </c>
      <c r="T31" s="161">
        <f>VLOOKUP($S31,'3º DIV'!$A$10:$J$13,3)</f>
        <v>0</v>
      </c>
      <c r="U31" s="32">
        <f>VLOOKUP($S31,'3º DIV'!$A$10:$J$13,4)</f>
        <v>0</v>
      </c>
      <c r="V31" s="32">
        <f>VLOOKUP($S31,'3º DIV'!$A$10:$J$13,5)</f>
        <v>0</v>
      </c>
      <c r="W31" s="32">
        <f>VLOOKUP($S31,'3º DIV'!$A$10:$J$13,6)</f>
        <v>0</v>
      </c>
      <c r="X31" s="32">
        <f>VLOOKUP($S31,'3º DIV'!$A$10:$J$13,7)</f>
        <v>0</v>
      </c>
      <c r="Y31" s="32">
        <f>VLOOKUP($S31,'3º DIV'!$A$10:$J$13,8)</f>
        <v>0</v>
      </c>
      <c r="Z31" s="32">
        <f>VLOOKUP($S31,'3º DIV'!$A$10:$J$13,9)</f>
        <v>0</v>
      </c>
      <c r="AA31" s="167">
        <f>VLOOKUP($S31,'3º DIV'!$A$10:$J$13,10)</f>
        <v>0</v>
      </c>
      <c r="AB31" s="68">
        <f>PERFIL_3_DIV!AZ25*'3º DIV'!T31</f>
        <v>0</v>
      </c>
      <c r="AC31" s="68">
        <f>PERFIL_3_DIV!BA25*'3º DIV'!U31</f>
        <v>0</v>
      </c>
      <c r="AD31" s="68">
        <f>PERFIL_3_DIV!BB25*'3º DIV'!V31</f>
        <v>0</v>
      </c>
      <c r="AE31" s="68">
        <f>PERFIL_3_DIV!BC25*'3º DIV'!W31</f>
        <v>0</v>
      </c>
      <c r="AF31" s="68">
        <f>PERFIL_3_DIV!BD25*'3º DIV'!X31</f>
        <v>0</v>
      </c>
      <c r="AG31" s="68">
        <f>PERFIL_3_DIV!BE25*'3º DIV'!Y31</f>
        <v>0</v>
      </c>
      <c r="AH31" s="68">
        <f>PERFIL_3_DIV!BF25*'3º DIV'!Z31</f>
        <v>0</v>
      </c>
      <c r="AI31" s="155">
        <f>PERFIL_3_DIV!BG25*'3º DIV'!AA31</f>
        <v>0</v>
      </c>
      <c r="AJ31" s="154">
        <f t="shared" si="10"/>
        <v>0</v>
      </c>
      <c r="AK31" s="68">
        <f t="shared" si="11"/>
        <v>0</v>
      </c>
      <c r="AL31" s="68">
        <f t="shared" si="12"/>
        <v>0</v>
      </c>
      <c r="AM31" s="68">
        <f t="shared" si="13"/>
        <v>0</v>
      </c>
      <c r="AN31" s="68">
        <f t="shared" si="14"/>
        <v>0</v>
      </c>
      <c r="AO31" s="68">
        <f t="shared" si="15"/>
        <v>0</v>
      </c>
      <c r="AP31" s="68">
        <f t="shared" si="16"/>
        <v>0</v>
      </c>
      <c r="AQ31" s="155">
        <f t="shared" si="17"/>
        <v>0</v>
      </c>
    </row>
    <row r="32" spans="1:43">
      <c r="A32" s="29">
        <v>13</v>
      </c>
      <c r="B32" s="145" t="str">
        <f>PERFIL_3_DIV!B26</f>
        <v>Alumno/a 13</v>
      </c>
      <c r="C32" s="148">
        <f t="shared" si="2"/>
        <v>38</v>
      </c>
      <c r="D32" s="147">
        <f t="shared" si="3"/>
        <v>20</v>
      </c>
      <c r="E32" s="147">
        <f t="shared" si="4"/>
        <v>41</v>
      </c>
      <c r="F32" s="147">
        <f t="shared" si="5"/>
        <v>36</v>
      </c>
      <c r="G32" s="147">
        <f t="shared" si="6"/>
        <v>57</v>
      </c>
      <c r="H32" s="147">
        <f t="shared" si="7"/>
        <v>39</v>
      </c>
      <c r="I32" s="147">
        <f t="shared" si="8"/>
        <v>20</v>
      </c>
      <c r="J32" s="147">
        <f t="shared" si="9"/>
        <v>31</v>
      </c>
      <c r="K32" s="154">
        <f>PERFIL_3_DIV!C26*'3º DIV'!C$3+PERFIL_3_DIV!K26*'3º DIV'!C$4+PERFIL_3_DIV!S26*'3º DIV'!C$5+PERFIL_3_DIV!AA26*'3º DIV'!C$6+PERFIL_3_DIV!AI26*'3º DIV'!C$7+PERFIL_3_DIV!AQ26*'3º DIV'!C$8</f>
        <v>0</v>
      </c>
      <c r="L32" s="68">
        <f>PERFIL_3_DIV!D26*'3º DIV'!D$3+PERFIL_3_DIV!L26*'3º DIV'!D$4+PERFIL_3_DIV!T26*'3º DIV'!D$5+PERFIL_3_DIV!AB26*'3º DIV'!D$6+PERFIL_3_DIV!AJ26*'3º DIV'!D$7+PERFIL_3_DIV!AR26*'3º DIV'!D$8</f>
        <v>0</v>
      </c>
      <c r="M32" s="68">
        <f>PERFIL_3_DIV!E26*'3º DIV'!E$3+PERFIL_3_DIV!M26*'3º DIV'!E$4+PERFIL_3_DIV!U26*'3º DIV'!E$5+PERFIL_3_DIV!AC26*'3º DIV'!E$6+PERFIL_3_DIV!AK26*'3º DIV'!E$7+PERFIL_3_DIV!AS26*'3º DIV'!E$8</f>
        <v>0</v>
      </c>
      <c r="N32" s="68">
        <f>PERFIL_3_DIV!F26*'3º DIV'!F$3+PERFIL_3_DIV!N26*'3º DIV'!F$4+PERFIL_3_DIV!V26*'3º DIV'!F$5+PERFIL_3_DIV!AD26*'3º DIV'!F$6+PERFIL_3_DIV!AL26*'3º DIV'!F$7+PERFIL_3_DIV!AT26*'3º DIV'!F$8</f>
        <v>0</v>
      </c>
      <c r="O32" s="68">
        <f>PERFIL_3_DIV!G26*'3º DIV'!G$3+PERFIL_3_DIV!O26*'3º DIV'!G$4+PERFIL_3_DIV!W26*'3º DIV'!G$5+PERFIL_3_DIV!AE26*'3º DIV'!G$6+PERFIL_3_DIV!AM26*'3º DIV'!G$7+PERFIL_3_DIV!AU26*'3º DIV'!G$8</f>
        <v>0</v>
      </c>
      <c r="P32" s="68">
        <f>PERFIL_3_DIV!H26*'3º DIV'!H$3+PERFIL_3_DIV!P26*'3º DIV'!H$4+PERFIL_3_DIV!X26*'3º DIV'!H$5+PERFIL_3_DIV!AF26*'3º DIV'!H$6+PERFIL_3_DIV!AN26*'3º DIV'!H$7+PERFIL_3_DIV!AV26*'3º DIV'!H$8</f>
        <v>0</v>
      </c>
      <c r="Q32" s="68">
        <f>PERFIL_3_DIV!I26*'3º DIV'!I$3+PERFIL_3_DIV!Q26*'3º DIV'!I$4+PERFIL_3_DIV!Y26*'3º DIV'!I$5+PERFIL_3_DIV!AG26*'3º DIV'!I$6+PERFIL_3_DIV!AO26*'3º DIV'!I$7+PERFIL_3_DIV!AW26*'3º DIV'!I$8</f>
        <v>0</v>
      </c>
      <c r="R32" s="68">
        <f>PERFIL_3_DIV!J26*'3º DIV'!J$3+PERFIL_3_DIV!R26*'3º DIV'!J$4+PERFIL_3_DIV!Z26*'3º DIV'!J$5+PERFIL_3_DIV!AH26*'3º DIV'!J$6+PERFIL_3_DIV!AP26*'3º DIV'!J$7+PERFIL_3_DIV!AX26*'3º DIV'!J$8</f>
        <v>0</v>
      </c>
      <c r="S32" s="154">
        <f>IF(PERFIL_3_DIV!AY26='3º DIV'!$B$10,1,IF(PERFIL_3_DIV!AY26='3º DIV'!$B$11,2,IF(PERFIL_3_DIV!AY26='3º DIV'!$B$12,3,4)))</f>
        <v>1</v>
      </c>
      <c r="T32" s="161">
        <f>VLOOKUP($S32,'3º DIV'!$A$10:$J$13,3)</f>
        <v>0</v>
      </c>
      <c r="U32" s="32">
        <f>VLOOKUP($S32,'3º DIV'!$A$10:$J$13,4)</f>
        <v>0</v>
      </c>
      <c r="V32" s="32">
        <f>VLOOKUP($S32,'3º DIV'!$A$10:$J$13,5)</f>
        <v>0</v>
      </c>
      <c r="W32" s="32">
        <f>VLOOKUP($S32,'3º DIV'!$A$10:$J$13,6)</f>
        <v>0</v>
      </c>
      <c r="X32" s="32">
        <f>VLOOKUP($S32,'3º DIV'!$A$10:$J$13,7)</f>
        <v>0</v>
      </c>
      <c r="Y32" s="32">
        <f>VLOOKUP($S32,'3º DIV'!$A$10:$J$13,8)</f>
        <v>0</v>
      </c>
      <c r="Z32" s="32">
        <f>VLOOKUP($S32,'3º DIV'!$A$10:$J$13,9)</f>
        <v>0</v>
      </c>
      <c r="AA32" s="167">
        <f>VLOOKUP($S32,'3º DIV'!$A$10:$J$13,10)</f>
        <v>0</v>
      </c>
      <c r="AB32" s="68">
        <f>PERFIL_3_DIV!AZ26*'3º DIV'!T32</f>
        <v>0</v>
      </c>
      <c r="AC32" s="68">
        <f>PERFIL_3_DIV!BA26*'3º DIV'!U32</f>
        <v>0</v>
      </c>
      <c r="AD32" s="68">
        <f>PERFIL_3_DIV!BB26*'3º DIV'!V32</f>
        <v>0</v>
      </c>
      <c r="AE32" s="68">
        <f>PERFIL_3_DIV!BC26*'3º DIV'!W32</f>
        <v>0</v>
      </c>
      <c r="AF32" s="68">
        <f>PERFIL_3_DIV!BD26*'3º DIV'!X32</f>
        <v>0</v>
      </c>
      <c r="AG32" s="68">
        <f>PERFIL_3_DIV!BE26*'3º DIV'!Y32</f>
        <v>0</v>
      </c>
      <c r="AH32" s="68">
        <f>PERFIL_3_DIV!BF26*'3º DIV'!Z32</f>
        <v>0</v>
      </c>
      <c r="AI32" s="155">
        <f>PERFIL_3_DIV!BG26*'3º DIV'!AA32</f>
        <v>0</v>
      </c>
      <c r="AJ32" s="154">
        <f t="shared" si="10"/>
        <v>0</v>
      </c>
      <c r="AK32" s="68">
        <f t="shared" si="11"/>
        <v>0</v>
      </c>
      <c r="AL32" s="68">
        <f t="shared" si="12"/>
        <v>0</v>
      </c>
      <c r="AM32" s="68">
        <f t="shared" si="13"/>
        <v>0</v>
      </c>
      <c r="AN32" s="68">
        <f t="shared" si="14"/>
        <v>0</v>
      </c>
      <c r="AO32" s="68">
        <f t="shared" si="15"/>
        <v>0</v>
      </c>
      <c r="AP32" s="68">
        <f t="shared" si="16"/>
        <v>0</v>
      </c>
      <c r="AQ32" s="155">
        <f t="shared" si="17"/>
        <v>0</v>
      </c>
    </row>
    <row r="33" spans="1:43">
      <c r="A33" s="66">
        <v>14</v>
      </c>
      <c r="B33" s="144" t="str">
        <f>PERFIL_3_DIV!B27</f>
        <v>Alumno/a 14</v>
      </c>
      <c r="C33" s="148">
        <f t="shared" si="2"/>
        <v>38</v>
      </c>
      <c r="D33" s="147">
        <f t="shared" si="3"/>
        <v>20</v>
      </c>
      <c r="E33" s="147">
        <f t="shared" si="4"/>
        <v>41</v>
      </c>
      <c r="F33" s="147">
        <f t="shared" si="5"/>
        <v>36</v>
      </c>
      <c r="G33" s="147">
        <f t="shared" si="6"/>
        <v>57</v>
      </c>
      <c r="H33" s="147">
        <f t="shared" si="7"/>
        <v>39</v>
      </c>
      <c r="I33" s="147">
        <f t="shared" si="8"/>
        <v>20</v>
      </c>
      <c r="J33" s="147">
        <f t="shared" si="9"/>
        <v>31</v>
      </c>
      <c r="K33" s="154">
        <f>PERFIL_3_DIV!C27*'3º DIV'!C$3+PERFIL_3_DIV!K27*'3º DIV'!C$4+PERFIL_3_DIV!S27*'3º DIV'!C$5+PERFIL_3_DIV!AA27*'3º DIV'!C$6+PERFIL_3_DIV!AI27*'3º DIV'!C$7+PERFIL_3_DIV!AQ27*'3º DIV'!C$8</f>
        <v>0</v>
      </c>
      <c r="L33" s="68">
        <f>PERFIL_3_DIV!D27*'3º DIV'!D$3+PERFIL_3_DIV!L27*'3º DIV'!D$4+PERFIL_3_DIV!T27*'3º DIV'!D$5+PERFIL_3_DIV!AB27*'3º DIV'!D$6+PERFIL_3_DIV!AJ27*'3º DIV'!D$7+PERFIL_3_DIV!AR27*'3º DIV'!D$8</f>
        <v>0</v>
      </c>
      <c r="M33" s="68">
        <f>PERFIL_3_DIV!E27*'3º DIV'!E$3+PERFIL_3_DIV!M27*'3º DIV'!E$4+PERFIL_3_DIV!U27*'3º DIV'!E$5+PERFIL_3_DIV!AC27*'3º DIV'!E$6+PERFIL_3_DIV!AK27*'3º DIV'!E$7+PERFIL_3_DIV!AS27*'3º DIV'!E$8</f>
        <v>0</v>
      </c>
      <c r="N33" s="68">
        <f>PERFIL_3_DIV!F27*'3º DIV'!F$3+PERFIL_3_DIV!N27*'3º DIV'!F$4+PERFIL_3_DIV!V27*'3º DIV'!F$5+PERFIL_3_DIV!AD27*'3º DIV'!F$6+PERFIL_3_DIV!AL27*'3º DIV'!F$7+PERFIL_3_DIV!AT27*'3º DIV'!F$8</f>
        <v>0</v>
      </c>
      <c r="O33" s="68">
        <f>PERFIL_3_DIV!G27*'3º DIV'!G$3+PERFIL_3_DIV!O27*'3º DIV'!G$4+PERFIL_3_DIV!W27*'3º DIV'!G$5+PERFIL_3_DIV!AE27*'3º DIV'!G$6+PERFIL_3_DIV!AM27*'3º DIV'!G$7+PERFIL_3_DIV!AU27*'3º DIV'!G$8</f>
        <v>0</v>
      </c>
      <c r="P33" s="68">
        <f>PERFIL_3_DIV!H27*'3º DIV'!H$3+PERFIL_3_DIV!P27*'3º DIV'!H$4+PERFIL_3_DIV!X27*'3º DIV'!H$5+PERFIL_3_DIV!AF27*'3º DIV'!H$6+PERFIL_3_DIV!AN27*'3º DIV'!H$7+PERFIL_3_DIV!AV27*'3º DIV'!H$8</f>
        <v>0</v>
      </c>
      <c r="Q33" s="68">
        <f>PERFIL_3_DIV!I27*'3º DIV'!I$3+PERFIL_3_DIV!Q27*'3º DIV'!I$4+PERFIL_3_DIV!Y27*'3º DIV'!I$5+PERFIL_3_DIV!AG27*'3º DIV'!I$6+PERFIL_3_DIV!AO27*'3º DIV'!I$7+PERFIL_3_DIV!AW27*'3º DIV'!I$8</f>
        <v>0</v>
      </c>
      <c r="R33" s="68">
        <f>PERFIL_3_DIV!J27*'3º DIV'!J$3+PERFIL_3_DIV!R27*'3º DIV'!J$4+PERFIL_3_DIV!Z27*'3º DIV'!J$5+PERFIL_3_DIV!AH27*'3º DIV'!J$6+PERFIL_3_DIV!AP27*'3º DIV'!J$7+PERFIL_3_DIV!AX27*'3º DIV'!J$8</f>
        <v>0</v>
      </c>
      <c r="S33" s="154">
        <f>IF(PERFIL_3_DIV!AY27='3º DIV'!$B$10,1,IF(PERFIL_3_DIV!AY27='3º DIV'!$B$11,2,IF(PERFIL_3_DIV!AY27='3º DIV'!$B$12,3,4)))</f>
        <v>1</v>
      </c>
      <c r="T33" s="161">
        <f>VLOOKUP($S33,'3º DIV'!$A$10:$J$13,3)</f>
        <v>0</v>
      </c>
      <c r="U33" s="32">
        <f>VLOOKUP($S33,'3º DIV'!$A$10:$J$13,4)</f>
        <v>0</v>
      </c>
      <c r="V33" s="32">
        <f>VLOOKUP($S33,'3º DIV'!$A$10:$J$13,5)</f>
        <v>0</v>
      </c>
      <c r="W33" s="32">
        <f>VLOOKUP($S33,'3º DIV'!$A$10:$J$13,6)</f>
        <v>0</v>
      </c>
      <c r="X33" s="32">
        <f>VLOOKUP($S33,'3º DIV'!$A$10:$J$13,7)</f>
        <v>0</v>
      </c>
      <c r="Y33" s="32">
        <f>VLOOKUP($S33,'3º DIV'!$A$10:$J$13,8)</f>
        <v>0</v>
      </c>
      <c r="Z33" s="32">
        <f>VLOOKUP($S33,'3º DIV'!$A$10:$J$13,9)</f>
        <v>0</v>
      </c>
      <c r="AA33" s="167">
        <f>VLOOKUP($S33,'3º DIV'!$A$10:$J$13,10)</f>
        <v>0</v>
      </c>
      <c r="AB33" s="68">
        <f>PERFIL_3_DIV!AZ27*'3º DIV'!T33</f>
        <v>0</v>
      </c>
      <c r="AC33" s="68">
        <f>PERFIL_3_DIV!BA27*'3º DIV'!U33</f>
        <v>0</v>
      </c>
      <c r="AD33" s="68">
        <f>PERFIL_3_DIV!BB27*'3º DIV'!V33</f>
        <v>0</v>
      </c>
      <c r="AE33" s="68">
        <f>PERFIL_3_DIV!BC27*'3º DIV'!W33</f>
        <v>0</v>
      </c>
      <c r="AF33" s="68">
        <f>PERFIL_3_DIV!BD27*'3º DIV'!X33</f>
        <v>0</v>
      </c>
      <c r="AG33" s="68">
        <f>PERFIL_3_DIV!BE27*'3º DIV'!Y33</f>
        <v>0</v>
      </c>
      <c r="AH33" s="68">
        <f>PERFIL_3_DIV!BF27*'3º DIV'!Z33</f>
        <v>0</v>
      </c>
      <c r="AI33" s="155">
        <f>PERFIL_3_DIV!BG27*'3º DIV'!AA33</f>
        <v>0</v>
      </c>
      <c r="AJ33" s="154">
        <f t="shared" si="10"/>
        <v>0</v>
      </c>
      <c r="AK33" s="68">
        <f t="shared" si="11"/>
        <v>0</v>
      </c>
      <c r="AL33" s="68">
        <f t="shared" si="12"/>
        <v>0</v>
      </c>
      <c r="AM33" s="68">
        <f t="shared" si="13"/>
        <v>0</v>
      </c>
      <c r="AN33" s="68">
        <f t="shared" si="14"/>
        <v>0</v>
      </c>
      <c r="AO33" s="68">
        <f t="shared" si="15"/>
        <v>0</v>
      </c>
      <c r="AP33" s="68">
        <f t="shared" si="16"/>
        <v>0</v>
      </c>
      <c r="AQ33" s="155">
        <f t="shared" si="17"/>
        <v>0</v>
      </c>
    </row>
    <row r="34" spans="1:43">
      <c r="A34" s="29">
        <v>15</v>
      </c>
      <c r="B34" s="145" t="str">
        <f>PERFIL_3_DIV!B28</f>
        <v>Alumno/a 15</v>
      </c>
      <c r="C34" s="148">
        <f t="shared" si="2"/>
        <v>38</v>
      </c>
      <c r="D34" s="147">
        <f t="shared" si="3"/>
        <v>20</v>
      </c>
      <c r="E34" s="147">
        <f t="shared" si="4"/>
        <v>41</v>
      </c>
      <c r="F34" s="147">
        <f t="shared" si="5"/>
        <v>36</v>
      </c>
      <c r="G34" s="147">
        <f t="shared" si="6"/>
        <v>57</v>
      </c>
      <c r="H34" s="147">
        <f t="shared" si="7"/>
        <v>39</v>
      </c>
      <c r="I34" s="147">
        <f t="shared" si="8"/>
        <v>20</v>
      </c>
      <c r="J34" s="147">
        <f t="shared" si="9"/>
        <v>31</v>
      </c>
      <c r="K34" s="154">
        <f>PERFIL_3_DIV!C28*'3º DIV'!C$3+PERFIL_3_DIV!K28*'3º DIV'!C$4+PERFIL_3_DIV!S28*'3º DIV'!C$5+PERFIL_3_DIV!AA28*'3º DIV'!C$6+PERFIL_3_DIV!AI28*'3º DIV'!C$7+PERFIL_3_DIV!AQ28*'3º DIV'!C$8</f>
        <v>0</v>
      </c>
      <c r="L34" s="68">
        <f>PERFIL_3_DIV!D28*'3º DIV'!D$3+PERFIL_3_DIV!L28*'3º DIV'!D$4+PERFIL_3_DIV!T28*'3º DIV'!D$5+PERFIL_3_DIV!AB28*'3º DIV'!D$6+PERFIL_3_DIV!AJ28*'3º DIV'!D$7+PERFIL_3_DIV!AR28*'3º DIV'!D$8</f>
        <v>0</v>
      </c>
      <c r="M34" s="68">
        <f>PERFIL_3_DIV!E28*'3º DIV'!E$3+PERFIL_3_DIV!M28*'3º DIV'!E$4+PERFIL_3_DIV!U28*'3º DIV'!E$5+PERFIL_3_DIV!AC28*'3º DIV'!E$6+PERFIL_3_DIV!AK28*'3º DIV'!E$7+PERFIL_3_DIV!AS28*'3º DIV'!E$8</f>
        <v>0</v>
      </c>
      <c r="N34" s="68">
        <f>PERFIL_3_DIV!F28*'3º DIV'!F$3+PERFIL_3_DIV!N28*'3º DIV'!F$4+PERFIL_3_DIV!V28*'3º DIV'!F$5+PERFIL_3_DIV!AD28*'3º DIV'!F$6+PERFIL_3_DIV!AL28*'3º DIV'!F$7+PERFIL_3_DIV!AT28*'3º DIV'!F$8</f>
        <v>0</v>
      </c>
      <c r="O34" s="68">
        <f>PERFIL_3_DIV!G28*'3º DIV'!G$3+PERFIL_3_DIV!O28*'3º DIV'!G$4+PERFIL_3_DIV!W28*'3º DIV'!G$5+PERFIL_3_DIV!AE28*'3º DIV'!G$6+PERFIL_3_DIV!AM28*'3º DIV'!G$7+PERFIL_3_DIV!AU28*'3º DIV'!G$8</f>
        <v>0</v>
      </c>
      <c r="P34" s="68">
        <f>PERFIL_3_DIV!H28*'3º DIV'!H$3+PERFIL_3_DIV!P28*'3º DIV'!H$4+PERFIL_3_DIV!X28*'3º DIV'!H$5+PERFIL_3_DIV!AF28*'3º DIV'!H$6+PERFIL_3_DIV!AN28*'3º DIV'!H$7+PERFIL_3_DIV!AV28*'3º DIV'!H$8</f>
        <v>0</v>
      </c>
      <c r="Q34" s="68">
        <f>PERFIL_3_DIV!I28*'3º DIV'!I$3+PERFIL_3_DIV!Q28*'3º DIV'!I$4+PERFIL_3_DIV!Y28*'3º DIV'!I$5+PERFIL_3_DIV!AG28*'3º DIV'!I$6+PERFIL_3_DIV!AO28*'3º DIV'!I$7+PERFIL_3_DIV!AW28*'3º DIV'!I$8</f>
        <v>0</v>
      </c>
      <c r="R34" s="68">
        <f>PERFIL_3_DIV!J28*'3º DIV'!J$3+PERFIL_3_DIV!R28*'3º DIV'!J$4+PERFIL_3_DIV!Z28*'3º DIV'!J$5+PERFIL_3_DIV!AH28*'3º DIV'!J$6+PERFIL_3_DIV!AP28*'3º DIV'!J$7+PERFIL_3_DIV!AX28*'3º DIV'!J$8</f>
        <v>0</v>
      </c>
      <c r="S34" s="154">
        <f>IF(PERFIL_3_DIV!AY28='3º DIV'!$B$10,1,IF(PERFIL_3_DIV!AY28='3º DIV'!$B$11,2,IF(PERFIL_3_DIV!AY28='3º DIV'!$B$12,3,4)))</f>
        <v>1</v>
      </c>
      <c r="T34" s="161">
        <f>VLOOKUP($S34,'3º DIV'!$A$10:$J$13,3)</f>
        <v>0</v>
      </c>
      <c r="U34" s="32">
        <f>VLOOKUP($S34,'3º DIV'!$A$10:$J$13,4)</f>
        <v>0</v>
      </c>
      <c r="V34" s="32">
        <f>VLOOKUP($S34,'3º DIV'!$A$10:$J$13,5)</f>
        <v>0</v>
      </c>
      <c r="W34" s="32">
        <f>VLOOKUP($S34,'3º DIV'!$A$10:$J$13,6)</f>
        <v>0</v>
      </c>
      <c r="X34" s="32">
        <f>VLOOKUP($S34,'3º DIV'!$A$10:$J$13,7)</f>
        <v>0</v>
      </c>
      <c r="Y34" s="32">
        <f>VLOOKUP($S34,'3º DIV'!$A$10:$J$13,8)</f>
        <v>0</v>
      </c>
      <c r="Z34" s="32">
        <f>VLOOKUP($S34,'3º DIV'!$A$10:$J$13,9)</f>
        <v>0</v>
      </c>
      <c r="AA34" s="167">
        <f>VLOOKUP($S34,'3º DIV'!$A$10:$J$13,10)</f>
        <v>0</v>
      </c>
      <c r="AB34" s="68">
        <f>PERFIL_3_DIV!AZ28*'3º DIV'!T34</f>
        <v>0</v>
      </c>
      <c r="AC34" s="68">
        <f>PERFIL_3_DIV!BA28*'3º DIV'!U34</f>
        <v>0</v>
      </c>
      <c r="AD34" s="68">
        <f>PERFIL_3_DIV!BB28*'3º DIV'!V34</f>
        <v>0</v>
      </c>
      <c r="AE34" s="68">
        <f>PERFIL_3_DIV!BC28*'3º DIV'!W34</f>
        <v>0</v>
      </c>
      <c r="AF34" s="68">
        <f>PERFIL_3_DIV!BD28*'3º DIV'!X34</f>
        <v>0</v>
      </c>
      <c r="AG34" s="68">
        <f>PERFIL_3_DIV!BE28*'3º DIV'!Y34</f>
        <v>0</v>
      </c>
      <c r="AH34" s="68">
        <f>PERFIL_3_DIV!BF28*'3º DIV'!Z34</f>
        <v>0</v>
      </c>
      <c r="AI34" s="155">
        <f>PERFIL_3_DIV!BG28*'3º DIV'!AA34</f>
        <v>0</v>
      </c>
      <c r="AJ34" s="154">
        <f t="shared" si="10"/>
        <v>0</v>
      </c>
      <c r="AK34" s="68">
        <f t="shared" si="11"/>
        <v>0</v>
      </c>
      <c r="AL34" s="68">
        <f t="shared" si="12"/>
        <v>0</v>
      </c>
      <c r="AM34" s="68">
        <f t="shared" si="13"/>
        <v>0</v>
      </c>
      <c r="AN34" s="68">
        <f t="shared" si="14"/>
        <v>0</v>
      </c>
      <c r="AO34" s="68">
        <f t="shared" si="15"/>
        <v>0</v>
      </c>
      <c r="AP34" s="68">
        <f t="shared" si="16"/>
        <v>0</v>
      </c>
      <c r="AQ34" s="155">
        <f t="shared" si="17"/>
        <v>0</v>
      </c>
    </row>
    <row r="35" spans="1:43">
      <c r="A35" s="29">
        <v>16</v>
      </c>
      <c r="B35" s="144" t="str">
        <f>PERFIL_3_DIV!B29</f>
        <v>Alumno/a 16</v>
      </c>
      <c r="C35" s="148">
        <f t="shared" si="2"/>
        <v>38</v>
      </c>
      <c r="D35" s="147">
        <f t="shared" si="3"/>
        <v>20</v>
      </c>
      <c r="E35" s="147">
        <f t="shared" si="4"/>
        <v>41</v>
      </c>
      <c r="F35" s="147">
        <f t="shared" si="5"/>
        <v>36</v>
      </c>
      <c r="G35" s="147">
        <f t="shared" si="6"/>
        <v>57</v>
      </c>
      <c r="H35" s="147">
        <f t="shared" si="7"/>
        <v>39</v>
      </c>
      <c r="I35" s="147">
        <f t="shared" si="8"/>
        <v>20</v>
      </c>
      <c r="J35" s="147">
        <f t="shared" si="9"/>
        <v>31</v>
      </c>
      <c r="K35" s="154">
        <f>PERFIL_3_DIV!C29*'3º DIV'!C$3+PERFIL_3_DIV!K29*'3º DIV'!C$4+PERFIL_3_DIV!S29*'3º DIV'!C$5+PERFIL_3_DIV!AA29*'3º DIV'!C$6+PERFIL_3_DIV!AI29*'3º DIV'!C$7+PERFIL_3_DIV!AQ29*'3º DIV'!C$8</f>
        <v>0</v>
      </c>
      <c r="L35" s="68">
        <f>PERFIL_3_DIV!D29*'3º DIV'!D$3+PERFIL_3_DIV!L29*'3º DIV'!D$4+PERFIL_3_DIV!T29*'3º DIV'!D$5+PERFIL_3_DIV!AB29*'3º DIV'!D$6+PERFIL_3_DIV!AJ29*'3º DIV'!D$7+PERFIL_3_DIV!AR29*'3º DIV'!D$8</f>
        <v>0</v>
      </c>
      <c r="M35" s="68">
        <f>PERFIL_3_DIV!E29*'3º DIV'!E$3+PERFIL_3_DIV!M29*'3º DIV'!E$4+PERFIL_3_DIV!U29*'3º DIV'!E$5+PERFIL_3_DIV!AC29*'3º DIV'!E$6+PERFIL_3_DIV!AK29*'3º DIV'!E$7+PERFIL_3_DIV!AS29*'3º DIV'!E$8</f>
        <v>0</v>
      </c>
      <c r="N35" s="68">
        <f>PERFIL_3_DIV!F29*'3º DIV'!F$3+PERFIL_3_DIV!N29*'3º DIV'!F$4+PERFIL_3_DIV!V29*'3º DIV'!F$5+PERFIL_3_DIV!AD29*'3º DIV'!F$6+PERFIL_3_DIV!AL29*'3º DIV'!F$7+PERFIL_3_DIV!AT29*'3º DIV'!F$8</f>
        <v>0</v>
      </c>
      <c r="O35" s="68">
        <f>PERFIL_3_DIV!G29*'3º DIV'!G$3+PERFIL_3_DIV!O29*'3º DIV'!G$4+PERFIL_3_DIV!W29*'3º DIV'!G$5+PERFIL_3_DIV!AE29*'3º DIV'!G$6+PERFIL_3_DIV!AM29*'3º DIV'!G$7+PERFIL_3_DIV!AU29*'3º DIV'!G$8</f>
        <v>0</v>
      </c>
      <c r="P35" s="68">
        <f>PERFIL_3_DIV!H29*'3º DIV'!H$3+PERFIL_3_DIV!P29*'3º DIV'!H$4+PERFIL_3_DIV!X29*'3º DIV'!H$5+PERFIL_3_DIV!AF29*'3º DIV'!H$6+PERFIL_3_DIV!AN29*'3º DIV'!H$7+PERFIL_3_DIV!AV29*'3º DIV'!H$8</f>
        <v>0</v>
      </c>
      <c r="Q35" s="68">
        <f>PERFIL_3_DIV!I29*'3º DIV'!I$3+PERFIL_3_DIV!Q29*'3º DIV'!I$4+PERFIL_3_DIV!Y29*'3º DIV'!I$5+PERFIL_3_DIV!AG29*'3º DIV'!I$6+PERFIL_3_DIV!AO29*'3º DIV'!I$7+PERFIL_3_DIV!AW29*'3º DIV'!I$8</f>
        <v>0</v>
      </c>
      <c r="R35" s="68">
        <f>PERFIL_3_DIV!J29*'3º DIV'!J$3+PERFIL_3_DIV!R29*'3º DIV'!J$4+PERFIL_3_DIV!Z29*'3º DIV'!J$5+PERFIL_3_DIV!AH29*'3º DIV'!J$6+PERFIL_3_DIV!AP29*'3º DIV'!J$7+PERFIL_3_DIV!AX29*'3º DIV'!J$8</f>
        <v>0</v>
      </c>
      <c r="S35" s="154">
        <f>IF(PERFIL_3_DIV!AY29='3º DIV'!$B$10,1,IF(PERFIL_3_DIV!AY29='3º DIV'!$B$11,2,IF(PERFIL_3_DIV!AY29='3º DIV'!$B$12,3,4)))</f>
        <v>1</v>
      </c>
      <c r="T35" s="161">
        <f>VLOOKUP($S35,'3º DIV'!$A$10:$J$13,3)</f>
        <v>0</v>
      </c>
      <c r="U35" s="32">
        <f>VLOOKUP($S35,'3º DIV'!$A$10:$J$13,4)</f>
        <v>0</v>
      </c>
      <c r="V35" s="32">
        <f>VLOOKUP($S35,'3º DIV'!$A$10:$J$13,5)</f>
        <v>0</v>
      </c>
      <c r="W35" s="32">
        <f>VLOOKUP($S35,'3º DIV'!$A$10:$J$13,6)</f>
        <v>0</v>
      </c>
      <c r="X35" s="32">
        <f>VLOOKUP($S35,'3º DIV'!$A$10:$J$13,7)</f>
        <v>0</v>
      </c>
      <c r="Y35" s="32">
        <f>VLOOKUP($S35,'3º DIV'!$A$10:$J$13,8)</f>
        <v>0</v>
      </c>
      <c r="Z35" s="32">
        <f>VLOOKUP($S35,'3º DIV'!$A$10:$J$13,9)</f>
        <v>0</v>
      </c>
      <c r="AA35" s="167">
        <f>VLOOKUP($S35,'3º DIV'!$A$10:$J$13,10)</f>
        <v>0</v>
      </c>
      <c r="AB35" s="68">
        <f>PERFIL_3_DIV!AZ29*'3º DIV'!T35</f>
        <v>0</v>
      </c>
      <c r="AC35" s="68">
        <f>PERFIL_3_DIV!BA29*'3º DIV'!U35</f>
        <v>0</v>
      </c>
      <c r="AD35" s="68">
        <f>PERFIL_3_DIV!BB29*'3º DIV'!V35</f>
        <v>0</v>
      </c>
      <c r="AE35" s="68">
        <f>PERFIL_3_DIV!BC29*'3º DIV'!W35</f>
        <v>0</v>
      </c>
      <c r="AF35" s="68">
        <f>PERFIL_3_DIV!BD29*'3º DIV'!X35</f>
        <v>0</v>
      </c>
      <c r="AG35" s="68">
        <f>PERFIL_3_DIV!BE29*'3º DIV'!Y35</f>
        <v>0</v>
      </c>
      <c r="AH35" s="68">
        <f>PERFIL_3_DIV!BF29*'3º DIV'!Z35</f>
        <v>0</v>
      </c>
      <c r="AI35" s="155">
        <f>PERFIL_3_DIV!BG29*'3º DIV'!AA35</f>
        <v>0</v>
      </c>
      <c r="AJ35" s="154">
        <f t="shared" si="10"/>
        <v>0</v>
      </c>
      <c r="AK35" s="68">
        <f t="shared" si="11"/>
        <v>0</v>
      </c>
      <c r="AL35" s="68">
        <f t="shared" si="12"/>
        <v>0</v>
      </c>
      <c r="AM35" s="68">
        <f t="shared" si="13"/>
        <v>0</v>
      </c>
      <c r="AN35" s="68">
        <f t="shared" si="14"/>
        <v>0</v>
      </c>
      <c r="AO35" s="68">
        <f t="shared" si="15"/>
        <v>0</v>
      </c>
      <c r="AP35" s="68">
        <f t="shared" si="16"/>
        <v>0</v>
      </c>
      <c r="AQ35" s="155">
        <f t="shared" si="17"/>
        <v>0</v>
      </c>
    </row>
    <row r="36" spans="1:43">
      <c r="A36" s="66">
        <v>17</v>
      </c>
      <c r="B36" s="145" t="str">
        <f>PERFIL_3_DIV!B30</f>
        <v>Alumno/a 17</v>
      </c>
      <c r="C36" s="148">
        <f t="shared" si="2"/>
        <v>38</v>
      </c>
      <c r="D36" s="147">
        <f t="shared" si="3"/>
        <v>20</v>
      </c>
      <c r="E36" s="147">
        <f t="shared" si="4"/>
        <v>41</v>
      </c>
      <c r="F36" s="147">
        <f t="shared" si="5"/>
        <v>36</v>
      </c>
      <c r="G36" s="147">
        <f t="shared" si="6"/>
        <v>57</v>
      </c>
      <c r="H36" s="147">
        <f t="shared" si="7"/>
        <v>39</v>
      </c>
      <c r="I36" s="147">
        <f t="shared" si="8"/>
        <v>20</v>
      </c>
      <c r="J36" s="147">
        <f t="shared" si="9"/>
        <v>31</v>
      </c>
      <c r="K36" s="154">
        <f>PERFIL_3_DIV!C30*'3º DIV'!C$3+PERFIL_3_DIV!K30*'3º DIV'!C$4+PERFIL_3_DIV!S30*'3º DIV'!C$5+PERFIL_3_DIV!AA30*'3º DIV'!C$6+PERFIL_3_DIV!AI30*'3º DIV'!C$7+PERFIL_3_DIV!AQ30*'3º DIV'!C$8</f>
        <v>0</v>
      </c>
      <c r="L36" s="68">
        <f>PERFIL_3_DIV!D30*'3º DIV'!D$3+PERFIL_3_DIV!L30*'3º DIV'!D$4+PERFIL_3_DIV!T30*'3º DIV'!D$5+PERFIL_3_DIV!AB30*'3º DIV'!D$6+PERFIL_3_DIV!AJ30*'3º DIV'!D$7+PERFIL_3_DIV!AR30*'3º DIV'!D$8</f>
        <v>0</v>
      </c>
      <c r="M36" s="68">
        <f>PERFIL_3_DIV!E30*'3º DIV'!E$3+PERFIL_3_DIV!M30*'3º DIV'!E$4+PERFIL_3_DIV!U30*'3º DIV'!E$5+PERFIL_3_DIV!AC30*'3º DIV'!E$6+PERFIL_3_DIV!AK30*'3º DIV'!E$7+PERFIL_3_DIV!AS30*'3º DIV'!E$8</f>
        <v>0</v>
      </c>
      <c r="N36" s="68">
        <f>PERFIL_3_DIV!F30*'3º DIV'!F$3+PERFIL_3_DIV!N30*'3º DIV'!F$4+PERFIL_3_DIV!V30*'3º DIV'!F$5+PERFIL_3_DIV!AD30*'3º DIV'!F$6+PERFIL_3_DIV!AL30*'3º DIV'!F$7+PERFIL_3_DIV!AT30*'3º DIV'!F$8</f>
        <v>0</v>
      </c>
      <c r="O36" s="68">
        <f>PERFIL_3_DIV!G30*'3º DIV'!G$3+PERFIL_3_DIV!O30*'3º DIV'!G$4+PERFIL_3_DIV!W30*'3º DIV'!G$5+PERFIL_3_DIV!AE30*'3º DIV'!G$6+PERFIL_3_DIV!AM30*'3º DIV'!G$7+PERFIL_3_DIV!AU30*'3º DIV'!G$8</f>
        <v>0</v>
      </c>
      <c r="P36" s="68">
        <f>PERFIL_3_DIV!H30*'3º DIV'!H$3+PERFIL_3_DIV!P30*'3º DIV'!H$4+PERFIL_3_DIV!X30*'3º DIV'!H$5+PERFIL_3_DIV!AF30*'3º DIV'!H$6+PERFIL_3_DIV!AN30*'3º DIV'!H$7+PERFIL_3_DIV!AV30*'3º DIV'!H$8</f>
        <v>0</v>
      </c>
      <c r="Q36" s="68">
        <f>PERFIL_3_DIV!I30*'3º DIV'!I$3+PERFIL_3_DIV!Q30*'3º DIV'!I$4+PERFIL_3_DIV!Y30*'3º DIV'!I$5+PERFIL_3_DIV!AG30*'3º DIV'!I$6+PERFIL_3_DIV!AO30*'3º DIV'!I$7+PERFIL_3_DIV!AW30*'3º DIV'!I$8</f>
        <v>0</v>
      </c>
      <c r="R36" s="68">
        <f>PERFIL_3_DIV!J30*'3º DIV'!J$3+PERFIL_3_DIV!R30*'3º DIV'!J$4+PERFIL_3_DIV!Z30*'3º DIV'!J$5+PERFIL_3_DIV!AH30*'3º DIV'!J$6+PERFIL_3_DIV!AP30*'3º DIV'!J$7+PERFIL_3_DIV!AX30*'3º DIV'!J$8</f>
        <v>0</v>
      </c>
      <c r="S36" s="154">
        <f>IF(PERFIL_3_DIV!AY30='3º DIV'!$B$10,1,IF(PERFIL_3_DIV!AY30='3º DIV'!$B$11,2,IF(PERFIL_3_DIV!AY30='3º DIV'!$B$12,3,4)))</f>
        <v>1</v>
      </c>
      <c r="T36" s="161">
        <f>VLOOKUP($S36,'3º DIV'!$A$10:$J$13,3)</f>
        <v>0</v>
      </c>
      <c r="U36" s="32">
        <f>VLOOKUP($S36,'3º DIV'!$A$10:$J$13,4)</f>
        <v>0</v>
      </c>
      <c r="V36" s="32">
        <f>VLOOKUP($S36,'3º DIV'!$A$10:$J$13,5)</f>
        <v>0</v>
      </c>
      <c r="W36" s="32">
        <f>VLOOKUP($S36,'3º DIV'!$A$10:$J$13,6)</f>
        <v>0</v>
      </c>
      <c r="X36" s="32">
        <f>VLOOKUP($S36,'3º DIV'!$A$10:$J$13,7)</f>
        <v>0</v>
      </c>
      <c r="Y36" s="32">
        <f>VLOOKUP($S36,'3º DIV'!$A$10:$J$13,8)</f>
        <v>0</v>
      </c>
      <c r="Z36" s="32">
        <f>VLOOKUP($S36,'3º DIV'!$A$10:$J$13,9)</f>
        <v>0</v>
      </c>
      <c r="AA36" s="167">
        <f>VLOOKUP($S36,'3º DIV'!$A$10:$J$13,10)</f>
        <v>0</v>
      </c>
      <c r="AB36" s="68">
        <f>PERFIL_3_DIV!AZ30*'3º DIV'!T36</f>
        <v>0</v>
      </c>
      <c r="AC36" s="68">
        <f>PERFIL_3_DIV!BA30*'3º DIV'!U36</f>
        <v>0</v>
      </c>
      <c r="AD36" s="68">
        <f>PERFIL_3_DIV!BB30*'3º DIV'!V36</f>
        <v>0</v>
      </c>
      <c r="AE36" s="68">
        <f>PERFIL_3_DIV!BC30*'3º DIV'!W36</f>
        <v>0</v>
      </c>
      <c r="AF36" s="68">
        <f>PERFIL_3_DIV!BD30*'3º DIV'!X36</f>
        <v>0</v>
      </c>
      <c r="AG36" s="68">
        <f>PERFIL_3_DIV!BE30*'3º DIV'!Y36</f>
        <v>0</v>
      </c>
      <c r="AH36" s="68">
        <f>PERFIL_3_DIV!BF30*'3º DIV'!Z36</f>
        <v>0</v>
      </c>
      <c r="AI36" s="155">
        <f>PERFIL_3_DIV!BG30*'3º DIV'!AA36</f>
        <v>0</v>
      </c>
      <c r="AJ36" s="154">
        <f t="shared" si="10"/>
        <v>0</v>
      </c>
      <c r="AK36" s="68">
        <f t="shared" si="11"/>
        <v>0</v>
      </c>
      <c r="AL36" s="68">
        <f t="shared" si="12"/>
        <v>0</v>
      </c>
      <c r="AM36" s="68">
        <f t="shared" si="13"/>
        <v>0</v>
      </c>
      <c r="AN36" s="68">
        <f t="shared" si="14"/>
        <v>0</v>
      </c>
      <c r="AO36" s="68">
        <f t="shared" si="15"/>
        <v>0</v>
      </c>
      <c r="AP36" s="68">
        <f t="shared" si="16"/>
        <v>0</v>
      </c>
      <c r="AQ36" s="155">
        <f t="shared" si="17"/>
        <v>0</v>
      </c>
    </row>
    <row r="37" spans="1:43">
      <c r="A37" s="29">
        <v>18</v>
      </c>
      <c r="B37" s="144" t="str">
        <f>PERFIL_3_DIV!B31</f>
        <v>Alumno/a 18</v>
      </c>
      <c r="C37" s="148">
        <f t="shared" si="2"/>
        <v>38</v>
      </c>
      <c r="D37" s="147">
        <f t="shared" si="3"/>
        <v>20</v>
      </c>
      <c r="E37" s="147">
        <f t="shared" si="4"/>
        <v>41</v>
      </c>
      <c r="F37" s="147">
        <f t="shared" si="5"/>
        <v>36</v>
      </c>
      <c r="G37" s="147">
        <f t="shared" si="6"/>
        <v>57</v>
      </c>
      <c r="H37" s="147">
        <f t="shared" si="7"/>
        <v>39</v>
      </c>
      <c r="I37" s="147">
        <f t="shared" si="8"/>
        <v>20</v>
      </c>
      <c r="J37" s="147">
        <f t="shared" si="9"/>
        <v>31</v>
      </c>
      <c r="K37" s="154">
        <f>PERFIL_3_DIV!C31*'3º DIV'!C$3+PERFIL_3_DIV!K31*'3º DIV'!C$4+PERFIL_3_DIV!S31*'3º DIV'!C$5+PERFIL_3_DIV!AA31*'3º DIV'!C$6+PERFIL_3_DIV!AI31*'3º DIV'!C$7+PERFIL_3_DIV!AQ31*'3º DIV'!C$8</f>
        <v>0</v>
      </c>
      <c r="L37" s="68">
        <f>PERFIL_3_DIV!D31*'3º DIV'!D$3+PERFIL_3_DIV!L31*'3º DIV'!D$4+PERFIL_3_DIV!T31*'3º DIV'!D$5+PERFIL_3_DIV!AB31*'3º DIV'!D$6+PERFIL_3_DIV!AJ31*'3º DIV'!D$7+PERFIL_3_DIV!AR31*'3º DIV'!D$8</f>
        <v>0</v>
      </c>
      <c r="M37" s="68">
        <f>PERFIL_3_DIV!E31*'3º DIV'!E$3+PERFIL_3_DIV!M31*'3º DIV'!E$4+PERFIL_3_DIV!U31*'3º DIV'!E$5+PERFIL_3_DIV!AC31*'3º DIV'!E$6+PERFIL_3_DIV!AK31*'3º DIV'!E$7+PERFIL_3_DIV!AS31*'3º DIV'!E$8</f>
        <v>0</v>
      </c>
      <c r="N37" s="68">
        <f>PERFIL_3_DIV!F31*'3º DIV'!F$3+PERFIL_3_DIV!N31*'3º DIV'!F$4+PERFIL_3_DIV!V31*'3º DIV'!F$5+PERFIL_3_DIV!AD31*'3º DIV'!F$6+PERFIL_3_DIV!AL31*'3º DIV'!F$7+PERFIL_3_DIV!AT31*'3º DIV'!F$8</f>
        <v>0</v>
      </c>
      <c r="O37" s="68">
        <f>PERFIL_3_DIV!G31*'3º DIV'!G$3+PERFIL_3_DIV!O31*'3º DIV'!G$4+PERFIL_3_DIV!W31*'3º DIV'!G$5+PERFIL_3_DIV!AE31*'3º DIV'!G$6+PERFIL_3_DIV!AM31*'3º DIV'!G$7+PERFIL_3_DIV!AU31*'3º DIV'!G$8</f>
        <v>0</v>
      </c>
      <c r="P37" s="68">
        <f>PERFIL_3_DIV!H31*'3º DIV'!H$3+PERFIL_3_DIV!P31*'3º DIV'!H$4+PERFIL_3_DIV!X31*'3º DIV'!H$5+PERFIL_3_DIV!AF31*'3º DIV'!H$6+PERFIL_3_DIV!AN31*'3º DIV'!H$7+PERFIL_3_DIV!AV31*'3º DIV'!H$8</f>
        <v>0</v>
      </c>
      <c r="Q37" s="68">
        <f>PERFIL_3_DIV!I31*'3º DIV'!I$3+PERFIL_3_DIV!Q31*'3º DIV'!I$4+PERFIL_3_DIV!Y31*'3º DIV'!I$5+PERFIL_3_DIV!AG31*'3º DIV'!I$6+PERFIL_3_DIV!AO31*'3º DIV'!I$7+PERFIL_3_DIV!AW31*'3º DIV'!I$8</f>
        <v>0</v>
      </c>
      <c r="R37" s="68">
        <f>PERFIL_3_DIV!J31*'3º DIV'!J$3+PERFIL_3_DIV!R31*'3º DIV'!J$4+PERFIL_3_DIV!Z31*'3º DIV'!J$5+PERFIL_3_DIV!AH31*'3º DIV'!J$6+PERFIL_3_DIV!AP31*'3º DIV'!J$7+PERFIL_3_DIV!AX31*'3º DIV'!J$8</f>
        <v>0</v>
      </c>
      <c r="S37" s="154">
        <f>IF(PERFIL_3_DIV!AY31='3º DIV'!$B$10,1,IF(PERFIL_3_DIV!AY31='3º DIV'!$B$11,2,IF(PERFIL_3_DIV!AY31='3º DIV'!$B$12,3,4)))</f>
        <v>1</v>
      </c>
      <c r="T37" s="161">
        <f>VLOOKUP($S37,'3º DIV'!$A$10:$J$13,3)</f>
        <v>0</v>
      </c>
      <c r="U37" s="32">
        <f>VLOOKUP($S37,'3º DIV'!$A$10:$J$13,4)</f>
        <v>0</v>
      </c>
      <c r="V37" s="32">
        <f>VLOOKUP($S37,'3º DIV'!$A$10:$J$13,5)</f>
        <v>0</v>
      </c>
      <c r="W37" s="32">
        <f>VLOOKUP($S37,'3º DIV'!$A$10:$J$13,6)</f>
        <v>0</v>
      </c>
      <c r="X37" s="32">
        <f>VLOOKUP($S37,'3º DIV'!$A$10:$J$13,7)</f>
        <v>0</v>
      </c>
      <c r="Y37" s="32">
        <f>VLOOKUP($S37,'3º DIV'!$A$10:$J$13,8)</f>
        <v>0</v>
      </c>
      <c r="Z37" s="32">
        <f>VLOOKUP($S37,'3º DIV'!$A$10:$J$13,9)</f>
        <v>0</v>
      </c>
      <c r="AA37" s="167">
        <f>VLOOKUP($S37,'3º DIV'!$A$10:$J$13,10)</f>
        <v>0</v>
      </c>
      <c r="AB37" s="68">
        <f>PERFIL_3_DIV!AZ31*'3º DIV'!T37</f>
        <v>0</v>
      </c>
      <c r="AC37" s="68">
        <f>PERFIL_3_DIV!BA31*'3º DIV'!U37</f>
        <v>0</v>
      </c>
      <c r="AD37" s="68">
        <f>PERFIL_3_DIV!BB31*'3º DIV'!V37</f>
        <v>0</v>
      </c>
      <c r="AE37" s="68">
        <f>PERFIL_3_DIV!BC31*'3º DIV'!W37</f>
        <v>0</v>
      </c>
      <c r="AF37" s="68">
        <f>PERFIL_3_DIV!BD31*'3º DIV'!X37</f>
        <v>0</v>
      </c>
      <c r="AG37" s="68">
        <f>PERFIL_3_DIV!BE31*'3º DIV'!Y37</f>
        <v>0</v>
      </c>
      <c r="AH37" s="68">
        <f>PERFIL_3_DIV!BF31*'3º DIV'!Z37</f>
        <v>0</v>
      </c>
      <c r="AI37" s="155">
        <f>PERFIL_3_DIV!BG31*'3º DIV'!AA37</f>
        <v>0</v>
      </c>
      <c r="AJ37" s="154">
        <f t="shared" si="10"/>
        <v>0</v>
      </c>
      <c r="AK37" s="68">
        <f t="shared" si="11"/>
        <v>0</v>
      </c>
      <c r="AL37" s="68">
        <f t="shared" si="12"/>
        <v>0</v>
      </c>
      <c r="AM37" s="68">
        <f t="shared" si="13"/>
        <v>0</v>
      </c>
      <c r="AN37" s="68">
        <f t="shared" si="14"/>
        <v>0</v>
      </c>
      <c r="AO37" s="68">
        <f t="shared" si="15"/>
        <v>0</v>
      </c>
      <c r="AP37" s="68">
        <f t="shared" si="16"/>
        <v>0</v>
      </c>
      <c r="AQ37" s="155">
        <f t="shared" si="17"/>
        <v>0</v>
      </c>
    </row>
    <row r="38" spans="1:43">
      <c r="A38" s="29">
        <v>19</v>
      </c>
      <c r="B38" s="145" t="str">
        <f>PERFIL_3_DIV!B32</f>
        <v>Alumno/a 19</v>
      </c>
      <c r="C38" s="148">
        <f t="shared" si="2"/>
        <v>38</v>
      </c>
      <c r="D38" s="147">
        <f t="shared" si="3"/>
        <v>20</v>
      </c>
      <c r="E38" s="147">
        <f t="shared" si="4"/>
        <v>41</v>
      </c>
      <c r="F38" s="147">
        <f t="shared" si="5"/>
        <v>36</v>
      </c>
      <c r="G38" s="147">
        <f t="shared" si="6"/>
        <v>57</v>
      </c>
      <c r="H38" s="147">
        <f t="shared" si="7"/>
        <v>39</v>
      </c>
      <c r="I38" s="147">
        <f t="shared" si="8"/>
        <v>20</v>
      </c>
      <c r="J38" s="147">
        <f t="shared" si="9"/>
        <v>31</v>
      </c>
      <c r="K38" s="154">
        <f>PERFIL_3_DIV!C32*'3º DIV'!C$3+PERFIL_3_DIV!K32*'3º DIV'!C$4+PERFIL_3_DIV!S32*'3º DIV'!C$5+PERFIL_3_DIV!AA32*'3º DIV'!C$6+PERFIL_3_DIV!AI32*'3º DIV'!C$7+PERFIL_3_DIV!AQ32*'3º DIV'!C$8</f>
        <v>0</v>
      </c>
      <c r="L38" s="68">
        <f>PERFIL_3_DIV!D32*'3º DIV'!D$3+PERFIL_3_DIV!L32*'3º DIV'!D$4+PERFIL_3_DIV!T32*'3º DIV'!D$5+PERFIL_3_DIV!AB32*'3º DIV'!D$6+PERFIL_3_DIV!AJ32*'3º DIV'!D$7+PERFIL_3_DIV!AR32*'3º DIV'!D$8</f>
        <v>0</v>
      </c>
      <c r="M38" s="68">
        <f>PERFIL_3_DIV!E32*'3º DIV'!E$3+PERFIL_3_DIV!M32*'3º DIV'!E$4+PERFIL_3_DIV!U32*'3º DIV'!E$5+PERFIL_3_DIV!AC32*'3º DIV'!E$6+PERFIL_3_DIV!AK32*'3º DIV'!E$7+PERFIL_3_DIV!AS32*'3º DIV'!E$8</f>
        <v>0</v>
      </c>
      <c r="N38" s="68">
        <f>PERFIL_3_DIV!F32*'3º DIV'!F$3+PERFIL_3_DIV!N32*'3º DIV'!F$4+PERFIL_3_DIV!V32*'3º DIV'!F$5+PERFIL_3_DIV!AD32*'3º DIV'!F$6+PERFIL_3_DIV!AL32*'3º DIV'!F$7+PERFIL_3_DIV!AT32*'3º DIV'!F$8</f>
        <v>0</v>
      </c>
      <c r="O38" s="68">
        <f>PERFIL_3_DIV!G32*'3º DIV'!G$3+PERFIL_3_DIV!O32*'3º DIV'!G$4+PERFIL_3_DIV!W32*'3º DIV'!G$5+PERFIL_3_DIV!AE32*'3º DIV'!G$6+PERFIL_3_DIV!AM32*'3º DIV'!G$7+PERFIL_3_DIV!AU32*'3º DIV'!G$8</f>
        <v>0</v>
      </c>
      <c r="P38" s="68">
        <f>PERFIL_3_DIV!H32*'3º DIV'!H$3+PERFIL_3_DIV!P32*'3º DIV'!H$4+PERFIL_3_DIV!X32*'3º DIV'!H$5+PERFIL_3_DIV!AF32*'3º DIV'!H$6+PERFIL_3_DIV!AN32*'3º DIV'!H$7+PERFIL_3_DIV!AV32*'3º DIV'!H$8</f>
        <v>0</v>
      </c>
      <c r="Q38" s="68">
        <f>PERFIL_3_DIV!I32*'3º DIV'!I$3+PERFIL_3_DIV!Q32*'3º DIV'!I$4+PERFIL_3_DIV!Y32*'3º DIV'!I$5+PERFIL_3_DIV!AG32*'3º DIV'!I$6+PERFIL_3_DIV!AO32*'3º DIV'!I$7+PERFIL_3_DIV!AW32*'3º DIV'!I$8</f>
        <v>0</v>
      </c>
      <c r="R38" s="68">
        <f>PERFIL_3_DIV!J32*'3º DIV'!J$3+PERFIL_3_DIV!R32*'3º DIV'!J$4+PERFIL_3_DIV!Z32*'3º DIV'!J$5+PERFIL_3_DIV!AH32*'3º DIV'!J$6+PERFIL_3_DIV!AP32*'3º DIV'!J$7+PERFIL_3_DIV!AX32*'3º DIV'!J$8</f>
        <v>0</v>
      </c>
      <c r="S38" s="154">
        <f>IF(PERFIL_3_DIV!AY32='3º DIV'!$B$10,1,IF(PERFIL_3_DIV!AY32='3º DIV'!$B$11,2,IF(PERFIL_3_DIV!AY32='3º DIV'!$B$12,3,4)))</f>
        <v>1</v>
      </c>
      <c r="T38" s="161">
        <f>VLOOKUP($S38,'3º DIV'!$A$10:$J$13,3)</f>
        <v>0</v>
      </c>
      <c r="U38" s="32">
        <f>VLOOKUP($S38,'3º DIV'!$A$10:$J$13,4)</f>
        <v>0</v>
      </c>
      <c r="V38" s="32">
        <f>VLOOKUP($S38,'3º DIV'!$A$10:$J$13,5)</f>
        <v>0</v>
      </c>
      <c r="W38" s="32">
        <f>VLOOKUP($S38,'3º DIV'!$A$10:$J$13,6)</f>
        <v>0</v>
      </c>
      <c r="X38" s="32">
        <f>VLOOKUP($S38,'3º DIV'!$A$10:$J$13,7)</f>
        <v>0</v>
      </c>
      <c r="Y38" s="32">
        <f>VLOOKUP($S38,'3º DIV'!$A$10:$J$13,8)</f>
        <v>0</v>
      </c>
      <c r="Z38" s="32">
        <f>VLOOKUP($S38,'3º DIV'!$A$10:$J$13,9)</f>
        <v>0</v>
      </c>
      <c r="AA38" s="167">
        <f>VLOOKUP($S38,'3º DIV'!$A$10:$J$13,10)</f>
        <v>0</v>
      </c>
      <c r="AB38" s="68">
        <f>PERFIL_3_DIV!AZ32*'3º DIV'!T38</f>
        <v>0</v>
      </c>
      <c r="AC38" s="68">
        <f>PERFIL_3_DIV!BA32*'3º DIV'!U38</f>
        <v>0</v>
      </c>
      <c r="AD38" s="68">
        <f>PERFIL_3_DIV!BB32*'3º DIV'!V38</f>
        <v>0</v>
      </c>
      <c r="AE38" s="68">
        <f>PERFIL_3_DIV!BC32*'3º DIV'!W38</f>
        <v>0</v>
      </c>
      <c r="AF38" s="68">
        <f>PERFIL_3_DIV!BD32*'3º DIV'!X38</f>
        <v>0</v>
      </c>
      <c r="AG38" s="68">
        <f>PERFIL_3_DIV!BE32*'3º DIV'!Y38</f>
        <v>0</v>
      </c>
      <c r="AH38" s="68">
        <f>PERFIL_3_DIV!BF32*'3º DIV'!Z38</f>
        <v>0</v>
      </c>
      <c r="AI38" s="155">
        <f>PERFIL_3_DIV!BG32*'3º DIV'!AA38</f>
        <v>0</v>
      </c>
      <c r="AJ38" s="154">
        <f t="shared" si="10"/>
        <v>0</v>
      </c>
      <c r="AK38" s="68">
        <f t="shared" si="11"/>
        <v>0</v>
      </c>
      <c r="AL38" s="68">
        <f t="shared" si="12"/>
        <v>0</v>
      </c>
      <c r="AM38" s="68">
        <f t="shared" si="13"/>
        <v>0</v>
      </c>
      <c r="AN38" s="68">
        <f t="shared" si="14"/>
        <v>0</v>
      </c>
      <c r="AO38" s="68">
        <f t="shared" si="15"/>
        <v>0</v>
      </c>
      <c r="AP38" s="68">
        <f t="shared" si="16"/>
        <v>0</v>
      </c>
      <c r="AQ38" s="155">
        <f t="shared" si="17"/>
        <v>0</v>
      </c>
    </row>
    <row r="39" spans="1:43">
      <c r="A39" s="66">
        <v>20</v>
      </c>
      <c r="B39" s="144" t="str">
        <f>PERFIL_3_DIV!B33</f>
        <v>Alumno/a 20</v>
      </c>
      <c r="C39" s="148">
        <f t="shared" si="2"/>
        <v>38</v>
      </c>
      <c r="D39" s="147">
        <f t="shared" si="3"/>
        <v>20</v>
      </c>
      <c r="E39" s="147">
        <f t="shared" si="4"/>
        <v>41</v>
      </c>
      <c r="F39" s="147">
        <f t="shared" si="5"/>
        <v>36</v>
      </c>
      <c r="G39" s="147">
        <f t="shared" si="6"/>
        <v>57</v>
      </c>
      <c r="H39" s="147">
        <f t="shared" si="7"/>
        <v>39</v>
      </c>
      <c r="I39" s="147">
        <f t="shared" si="8"/>
        <v>20</v>
      </c>
      <c r="J39" s="147">
        <f t="shared" si="9"/>
        <v>31</v>
      </c>
      <c r="K39" s="154">
        <f>PERFIL_3_DIV!C33*'3º DIV'!C$3+PERFIL_3_DIV!K33*'3º DIV'!C$4+PERFIL_3_DIV!S33*'3º DIV'!C$5+PERFIL_3_DIV!AA33*'3º DIV'!C$6+PERFIL_3_DIV!AI33*'3º DIV'!C$7+PERFIL_3_DIV!AQ33*'3º DIV'!C$8</f>
        <v>0</v>
      </c>
      <c r="L39" s="68">
        <f>PERFIL_3_DIV!D33*'3º DIV'!D$3+PERFIL_3_DIV!L33*'3º DIV'!D$4+PERFIL_3_DIV!T33*'3º DIV'!D$5+PERFIL_3_DIV!AB33*'3º DIV'!D$6+PERFIL_3_DIV!AJ33*'3º DIV'!D$7+PERFIL_3_DIV!AR33*'3º DIV'!D$8</f>
        <v>0</v>
      </c>
      <c r="M39" s="68">
        <f>PERFIL_3_DIV!E33*'3º DIV'!E$3+PERFIL_3_DIV!M33*'3º DIV'!E$4+PERFIL_3_DIV!U33*'3º DIV'!E$5+PERFIL_3_DIV!AC33*'3º DIV'!E$6+PERFIL_3_DIV!AK33*'3º DIV'!E$7+PERFIL_3_DIV!AS33*'3º DIV'!E$8</f>
        <v>0</v>
      </c>
      <c r="N39" s="68">
        <f>PERFIL_3_DIV!F33*'3º DIV'!F$3+PERFIL_3_DIV!N33*'3º DIV'!F$4+PERFIL_3_DIV!V33*'3º DIV'!F$5+PERFIL_3_DIV!AD33*'3º DIV'!F$6+PERFIL_3_DIV!AL33*'3º DIV'!F$7+PERFIL_3_DIV!AT33*'3º DIV'!F$8</f>
        <v>0</v>
      </c>
      <c r="O39" s="68">
        <f>PERFIL_3_DIV!G33*'3º DIV'!G$3+PERFIL_3_DIV!O33*'3º DIV'!G$4+PERFIL_3_DIV!W33*'3º DIV'!G$5+PERFIL_3_DIV!AE33*'3º DIV'!G$6+PERFIL_3_DIV!AM33*'3º DIV'!G$7+PERFIL_3_DIV!AU33*'3º DIV'!G$8</f>
        <v>0</v>
      </c>
      <c r="P39" s="68">
        <f>PERFIL_3_DIV!H33*'3º DIV'!H$3+PERFIL_3_DIV!P33*'3º DIV'!H$4+PERFIL_3_DIV!X33*'3º DIV'!H$5+PERFIL_3_DIV!AF33*'3º DIV'!H$6+PERFIL_3_DIV!AN33*'3º DIV'!H$7+PERFIL_3_DIV!AV33*'3º DIV'!H$8</f>
        <v>0</v>
      </c>
      <c r="Q39" s="68">
        <f>PERFIL_3_DIV!I33*'3º DIV'!I$3+PERFIL_3_DIV!Q33*'3º DIV'!I$4+PERFIL_3_DIV!Y33*'3º DIV'!I$5+PERFIL_3_DIV!AG33*'3º DIV'!I$6+PERFIL_3_DIV!AO33*'3º DIV'!I$7+PERFIL_3_DIV!AW33*'3º DIV'!I$8</f>
        <v>0</v>
      </c>
      <c r="R39" s="68">
        <f>PERFIL_3_DIV!J33*'3º DIV'!J$3+PERFIL_3_DIV!R33*'3º DIV'!J$4+PERFIL_3_DIV!Z33*'3º DIV'!J$5+PERFIL_3_DIV!AH33*'3º DIV'!J$6+PERFIL_3_DIV!AP33*'3º DIV'!J$7+PERFIL_3_DIV!AX33*'3º DIV'!J$8</f>
        <v>0</v>
      </c>
      <c r="S39" s="154">
        <f>IF(PERFIL_3_DIV!AY33='3º DIV'!$B$10,1,IF(PERFIL_3_DIV!AY33='3º DIV'!$B$11,2,IF(PERFIL_3_DIV!AY33='3º DIV'!$B$12,3,4)))</f>
        <v>1</v>
      </c>
      <c r="T39" s="161">
        <f>VLOOKUP($S39,'3º DIV'!$A$10:$J$13,3)</f>
        <v>0</v>
      </c>
      <c r="U39" s="32">
        <f>VLOOKUP($S39,'3º DIV'!$A$10:$J$13,4)</f>
        <v>0</v>
      </c>
      <c r="V39" s="32">
        <f>VLOOKUP($S39,'3º DIV'!$A$10:$J$13,5)</f>
        <v>0</v>
      </c>
      <c r="W39" s="32">
        <f>VLOOKUP($S39,'3º DIV'!$A$10:$J$13,6)</f>
        <v>0</v>
      </c>
      <c r="X39" s="32">
        <f>VLOOKUP($S39,'3º DIV'!$A$10:$J$13,7)</f>
        <v>0</v>
      </c>
      <c r="Y39" s="32">
        <f>VLOOKUP($S39,'3º DIV'!$A$10:$J$13,8)</f>
        <v>0</v>
      </c>
      <c r="Z39" s="32">
        <f>VLOOKUP($S39,'3º DIV'!$A$10:$J$13,9)</f>
        <v>0</v>
      </c>
      <c r="AA39" s="167">
        <f>VLOOKUP($S39,'3º DIV'!$A$10:$J$13,10)</f>
        <v>0</v>
      </c>
      <c r="AB39" s="68">
        <f>PERFIL_3_DIV!AZ33*'3º DIV'!T39</f>
        <v>0</v>
      </c>
      <c r="AC39" s="68">
        <f>PERFIL_3_DIV!BA33*'3º DIV'!U39</f>
        <v>0</v>
      </c>
      <c r="AD39" s="68">
        <f>PERFIL_3_DIV!BB33*'3º DIV'!V39</f>
        <v>0</v>
      </c>
      <c r="AE39" s="68">
        <f>PERFIL_3_DIV!BC33*'3º DIV'!W39</f>
        <v>0</v>
      </c>
      <c r="AF39" s="68">
        <f>PERFIL_3_DIV!BD33*'3º DIV'!X39</f>
        <v>0</v>
      </c>
      <c r="AG39" s="68">
        <f>PERFIL_3_DIV!BE33*'3º DIV'!Y39</f>
        <v>0</v>
      </c>
      <c r="AH39" s="68">
        <f>PERFIL_3_DIV!BF33*'3º DIV'!Z39</f>
        <v>0</v>
      </c>
      <c r="AI39" s="155">
        <f>PERFIL_3_DIV!BG33*'3º DIV'!AA39</f>
        <v>0</v>
      </c>
      <c r="AJ39" s="154">
        <f t="shared" si="10"/>
        <v>0</v>
      </c>
      <c r="AK39" s="68">
        <f t="shared" si="11"/>
        <v>0</v>
      </c>
      <c r="AL39" s="68">
        <f t="shared" si="12"/>
        <v>0</v>
      </c>
      <c r="AM39" s="68">
        <f t="shared" si="13"/>
        <v>0</v>
      </c>
      <c r="AN39" s="68">
        <f t="shared" si="14"/>
        <v>0</v>
      </c>
      <c r="AO39" s="68">
        <f t="shared" si="15"/>
        <v>0</v>
      </c>
      <c r="AP39" s="68">
        <f t="shared" si="16"/>
        <v>0</v>
      </c>
      <c r="AQ39" s="155">
        <f t="shared" si="17"/>
        <v>0</v>
      </c>
    </row>
    <row r="40" spans="1:43">
      <c r="A40" s="29">
        <v>21</v>
      </c>
      <c r="B40" s="145" t="str">
        <f>PERFIL_3_DIV!B34</f>
        <v>Alumno/a 21</v>
      </c>
      <c r="C40" s="148">
        <f t="shared" si="2"/>
        <v>38</v>
      </c>
      <c r="D40" s="147">
        <f t="shared" si="3"/>
        <v>20</v>
      </c>
      <c r="E40" s="147">
        <f t="shared" si="4"/>
        <v>41</v>
      </c>
      <c r="F40" s="147">
        <f t="shared" si="5"/>
        <v>36</v>
      </c>
      <c r="G40" s="147">
        <f t="shared" si="6"/>
        <v>57</v>
      </c>
      <c r="H40" s="147">
        <f t="shared" si="7"/>
        <v>39</v>
      </c>
      <c r="I40" s="147">
        <f t="shared" si="8"/>
        <v>20</v>
      </c>
      <c r="J40" s="147">
        <f t="shared" si="9"/>
        <v>31</v>
      </c>
      <c r="K40" s="154">
        <f>PERFIL_3_DIV!C34*'3º DIV'!C$3+PERFIL_3_DIV!K34*'3º DIV'!C$4+PERFIL_3_DIV!S34*'3º DIV'!C$5+PERFIL_3_DIV!AA34*'3º DIV'!C$6+PERFIL_3_DIV!AI34*'3º DIV'!C$7+PERFIL_3_DIV!AQ34*'3º DIV'!C$8</f>
        <v>0</v>
      </c>
      <c r="L40" s="68">
        <f>PERFIL_3_DIV!D34*'3º DIV'!D$3+PERFIL_3_DIV!L34*'3º DIV'!D$4+PERFIL_3_DIV!T34*'3º DIV'!D$5+PERFIL_3_DIV!AB34*'3º DIV'!D$6+PERFIL_3_DIV!AJ34*'3º DIV'!D$7+PERFIL_3_DIV!AR34*'3º DIV'!D$8</f>
        <v>0</v>
      </c>
      <c r="M40" s="68">
        <f>PERFIL_3_DIV!E34*'3º DIV'!E$3+PERFIL_3_DIV!M34*'3º DIV'!E$4+PERFIL_3_DIV!U34*'3º DIV'!E$5+PERFIL_3_DIV!AC34*'3º DIV'!E$6+PERFIL_3_DIV!AK34*'3º DIV'!E$7+PERFIL_3_DIV!AS34*'3º DIV'!E$8</f>
        <v>0</v>
      </c>
      <c r="N40" s="68">
        <f>PERFIL_3_DIV!F34*'3º DIV'!F$3+PERFIL_3_DIV!N34*'3º DIV'!F$4+PERFIL_3_DIV!V34*'3º DIV'!F$5+PERFIL_3_DIV!AD34*'3º DIV'!F$6+PERFIL_3_DIV!AL34*'3º DIV'!F$7+PERFIL_3_DIV!AT34*'3º DIV'!F$8</f>
        <v>0</v>
      </c>
      <c r="O40" s="68">
        <f>PERFIL_3_DIV!G34*'3º DIV'!G$3+PERFIL_3_DIV!O34*'3º DIV'!G$4+PERFIL_3_DIV!W34*'3º DIV'!G$5+PERFIL_3_DIV!AE34*'3º DIV'!G$6+PERFIL_3_DIV!AM34*'3º DIV'!G$7+PERFIL_3_DIV!AU34*'3º DIV'!G$8</f>
        <v>0</v>
      </c>
      <c r="P40" s="68">
        <f>PERFIL_3_DIV!H34*'3º DIV'!H$3+PERFIL_3_DIV!P34*'3º DIV'!H$4+PERFIL_3_DIV!X34*'3º DIV'!H$5+PERFIL_3_DIV!AF34*'3º DIV'!H$6+PERFIL_3_DIV!AN34*'3º DIV'!H$7+PERFIL_3_DIV!AV34*'3º DIV'!H$8</f>
        <v>0</v>
      </c>
      <c r="Q40" s="68">
        <f>PERFIL_3_DIV!I34*'3º DIV'!I$3+PERFIL_3_DIV!Q34*'3º DIV'!I$4+PERFIL_3_DIV!Y34*'3º DIV'!I$5+PERFIL_3_DIV!AG34*'3º DIV'!I$6+PERFIL_3_DIV!AO34*'3º DIV'!I$7+PERFIL_3_DIV!AW34*'3º DIV'!I$8</f>
        <v>0</v>
      </c>
      <c r="R40" s="68">
        <f>PERFIL_3_DIV!J34*'3º DIV'!J$3+PERFIL_3_DIV!R34*'3º DIV'!J$4+PERFIL_3_DIV!Z34*'3º DIV'!J$5+PERFIL_3_DIV!AH34*'3º DIV'!J$6+PERFIL_3_DIV!AP34*'3º DIV'!J$7+PERFIL_3_DIV!AX34*'3º DIV'!J$8</f>
        <v>0</v>
      </c>
      <c r="S40" s="154">
        <f>IF(PERFIL_3_DIV!AY34='3º DIV'!$B$10,1,IF(PERFIL_3_DIV!AY34='3º DIV'!$B$11,2,IF(PERFIL_3_DIV!AY34='3º DIV'!$B$12,3,4)))</f>
        <v>1</v>
      </c>
      <c r="T40" s="161">
        <f>VLOOKUP($S40,'3º DIV'!$A$10:$J$13,3)</f>
        <v>0</v>
      </c>
      <c r="U40" s="32">
        <f>VLOOKUP($S40,'3º DIV'!$A$10:$J$13,4)</f>
        <v>0</v>
      </c>
      <c r="V40" s="32">
        <f>VLOOKUP($S40,'3º DIV'!$A$10:$J$13,5)</f>
        <v>0</v>
      </c>
      <c r="W40" s="32">
        <f>VLOOKUP($S40,'3º DIV'!$A$10:$J$13,6)</f>
        <v>0</v>
      </c>
      <c r="X40" s="32">
        <f>VLOOKUP($S40,'3º DIV'!$A$10:$J$13,7)</f>
        <v>0</v>
      </c>
      <c r="Y40" s="32">
        <f>VLOOKUP($S40,'3º DIV'!$A$10:$J$13,8)</f>
        <v>0</v>
      </c>
      <c r="Z40" s="32">
        <f>VLOOKUP($S40,'3º DIV'!$A$10:$J$13,9)</f>
        <v>0</v>
      </c>
      <c r="AA40" s="167">
        <f>VLOOKUP($S40,'3º DIV'!$A$10:$J$13,10)</f>
        <v>0</v>
      </c>
      <c r="AB40" s="68">
        <f>PERFIL_3_DIV!AZ34*'3º DIV'!T40</f>
        <v>0</v>
      </c>
      <c r="AC40" s="68">
        <f>PERFIL_3_DIV!BA34*'3º DIV'!U40</f>
        <v>0</v>
      </c>
      <c r="AD40" s="68">
        <f>PERFIL_3_DIV!BB34*'3º DIV'!V40</f>
        <v>0</v>
      </c>
      <c r="AE40" s="68">
        <f>PERFIL_3_DIV!BC34*'3º DIV'!W40</f>
        <v>0</v>
      </c>
      <c r="AF40" s="68">
        <f>PERFIL_3_DIV!BD34*'3º DIV'!X40</f>
        <v>0</v>
      </c>
      <c r="AG40" s="68">
        <f>PERFIL_3_DIV!BE34*'3º DIV'!Y40</f>
        <v>0</v>
      </c>
      <c r="AH40" s="68">
        <f>PERFIL_3_DIV!BF34*'3º DIV'!Z40</f>
        <v>0</v>
      </c>
      <c r="AI40" s="155">
        <f>PERFIL_3_DIV!BG34*'3º DIV'!AA40</f>
        <v>0</v>
      </c>
      <c r="AJ40" s="154">
        <f t="shared" si="10"/>
        <v>0</v>
      </c>
      <c r="AK40" s="68">
        <f t="shared" si="11"/>
        <v>0</v>
      </c>
      <c r="AL40" s="68">
        <f t="shared" si="12"/>
        <v>0</v>
      </c>
      <c r="AM40" s="68">
        <f t="shared" si="13"/>
        <v>0</v>
      </c>
      <c r="AN40" s="68">
        <f t="shared" si="14"/>
        <v>0</v>
      </c>
      <c r="AO40" s="68">
        <f t="shared" si="15"/>
        <v>0</v>
      </c>
      <c r="AP40" s="68">
        <f t="shared" si="16"/>
        <v>0</v>
      </c>
      <c r="AQ40" s="155">
        <f t="shared" si="17"/>
        <v>0</v>
      </c>
    </row>
    <row r="41" spans="1:43">
      <c r="A41" s="29">
        <v>22</v>
      </c>
      <c r="B41" s="144" t="str">
        <f>PERFIL_3_DIV!B35</f>
        <v>Alumno/a 22</v>
      </c>
      <c r="C41" s="148">
        <f t="shared" si="2"/>
        <v>38</v>
      </c>
      <c r="D41" s="147">
        <f t="shared" si="3"/>
        <v>20</v>
      </c>
      <c r="E41" s="147">
        <f t="shared" si="4"/>
        <v>41</v>
      </c>
      <c r="F41" s="147">
        <f t="shared" si="5"/>
        <v>36</v>
      </c>
      <c r="G41" s="147">
        <f t="shared" si="6"/>
        <v>57</v>
      </c>
      <c r="H41" s="147">
        <f t="shared" si="7"/>
        <v>39</v>
      </c>
      <c r="I41" s="147">
        <f t="shared" si="8"/>
        <v>20</v>
      </c>
      <c r="J41" s="147">
        <f t="shared" si="9"/>
        <v>31</v>
      </c>
      <c r="K41" s="154">
        <f>PERFIL_3_DIV!C35*'3º DIV'!C$3+PERFIL_3_DIV!K35*'3º DIV'!C$4+PERFIL_3_DIV!S35*'3º DIV'!C$5+PERFIL_3_DIV!AA35*'3º DIV'!C$6+PERFIL_3_DIV!AI35*'3º DIV'!C$7+PERFIL_3_DIV!AQ35*'3º DIV'!C$8</f>
        <v>0</v>
      </c>
      <c r="L41" s="68">
        <f>PERFIL_3_DIV!D35*'3º DIV'!D$3+PERFIL_3_DIV!L35*'3º DIV'!D$4+PERFIL_3_DIV!T35*'3º DIV'!D$5+PERFIL_3_DIV!AB35*'3º DIV'!D$6+PERFIL_3_DIV!AJ35*'3º DIV'!D$7+PERFIL_3_DIV!AR35*'3º DIV'!D$8</f>
        <v>0</v>
      </c>
      <c r="M41" s="68">
        <f>PERFIL_3_DIV!E35*'3º DIV'!E$3+PERFIL_3_DIV!M35*'3º DIV'!E$4+PERFIL_3_DIV!U35*'3º DIV'!E$5+PERFIL_3_DIV!AC35*'3º DIV'!E$6+PERFIL_3_DIV!AK35*'3º DIV'!E$7+PERFIL_3_DIV!AS35*'3º DIV'!E$8</f>
        <v>0</v>
      </c>
      <c r="N41" s="68">
        <f>PERFIL_3_DIV!F35*'3º DIV'!F$3+PERFIL_3_DIV!N35*'3º DIV'!F$4+PERFIL_3_DIV!V35*'3º DIV'!F$5+PERFIL_3_DIV!AD35*'3º DIV'!F$6+PERFIL_3_DIV!AL35*'3º DIV'!F$7+PERFIL_3_DIV!AT35*'3º DIV'!F$8</f>
        <v>0</v>
      </c>
      <c r="O41" s="68">
        <f>PERFIL_3_DIV!G35*'3º DIV'!G$3+PERFIL_3_DIV!O35*'3º DIV'!G$4+PERFIL_3_DIV!W35*'3º DIV'!G$5+PERFIL_3_DIV!AE35*'3º DIV'!G$6+PERFIL_3_DIV!AM35*'3º DIV'!G$7+PERFIL_3_DIV!AU35*'3º DIV'!G$8</f>
        <v>0</v>
      </c>
      <c r="P41" s="68">
        <f>PERFIL_3_DIV!H35*'3º DIV'!H$3+PERFIL_3_DIV!P35*'3º DIV'!H$4+PERFIL_3_DIV!X35*'3º DIV'!H$5+PERFIL_3_DIV!AF35*'3º DIV'!H$6+PERFIL_3_DIV!AN35*'3º DIV'!H$7+PERFIL_3_DIV!AV35*'3º DIV'!H$8</f>
        <v>0</v>
      </c>
      <c r="Q41" s="68">
        <f>PERFIL_3_DIV!I35*'3º DIV'!I$3+PERFIL_3_DIV!Q35*'3º DIV'!I$4+PERFIL_3_DIV!Y35*'3º DIV'!I$5+PERFIL_3_DIV!AG35*'3º DIV'!I$6+PERFIL_3_DIV!AO35*'3º DIV'!I$7+PERFIL_3_DIV!AW35*'3º DIV'!I$8</f>
        <v>0</v>
      </c>
      <c r="R41" s="68">
        <f>PERFIL_3_DIV!J35*'3º DIV'!J$3+PERFIL_3_DIV!R35*'3º DIV'!J$4+PERFIL_3_DIV!Z35*'3º DIV'!J$5+PERFIL_3_DIV!AH35*'3º DIV'!J$6+PERFIL_3_DIV!AP35*'3º DIV'!J$7+PERFIL_3_DIV!AX35*'3º DIV'!J$8</f>
        <v>0</v>
      </c>
      <c r="S41" s="154">
        <f>IF(PERFIL_3_DIV!AY35='3º DIV'!$B$10,1,IF(PERFIL_3_DIV!AY35='3º DIV'!$B$11,2,IF(PERFIL_3_DIV!AY35='3º DIV'!$B$12,3,4)))</f>
        <v>1</v>
      </c>
      <c r="T41" s="161">
        <f>VLOOKUP($S41,'3º DIV'!$A$10:$J$13,3)</f>
        <v>0</v>
      </c>
      <c r="U41" s="32">
        <f>VLOOKUP($S41,'3º DIV'!$A$10:$J$13,4)</f>
        <v>0</v>
      </c>
      <c r="V41" s="32">
        <f>VLOOKUP($S41,'3º DIV'!$A$10:$J$13,5)</f>
        <v>0</v>
      </c>
      <c r="W41" s="32">
        <f>VLOOKUP($S41,'3º DIV'!$A$10:$J$13,6)</f>
        <v>0</v>
      </c>
      <c r="X41" s="32">
        <f>VLOOKUP($S41,'3º DIV'!$A$10:$J$13,7)</f>
        <v>0</v>
      </c>
      <c r="Y41" s="32">
        <f>VLOOKUP($S41,'3º DIV'!$A$10:$J$13,8)</f>
        <v>0</v>
      </c>
      <c r="Z41" s="32">
        <f>VLOOKUP($S41,'3º DIV'!$A$10:$J$13,9)</f>
        <v>0</v>
      </c>
      <c r="AA41" s="167">
        <f>VLOOKUP($S41,'3º DIV'!$A$10:$J$13,10)</f>
        <v>0</v>
      </c>
      <c r="AB41" s="68">
        <f>PERFIL_3_DIV!AZ35*'3º DIV'!T41</f>
        <v>0</v>
      </c>
      <c r="AC41" s="68">
        <f>PERFIL_3_DIV!BA35*'3º DIV'!U41</f>
        <v>0</v>
      </c>
      <c r="AD41" s="68">
        <f>PERFIL_3_DIV!BB35*'3º DIV'!V41</f>
        <v>0</v>
      </c>
      <c r="AE41" s="68">
        <f>PERFIL_3_DIV!BC35*'3º DIV'!W41</f>
        <v>0</v>
      </c>
      <c r="AF41" s="68">
        <f>PERFIL_3_DIV!BD35*'3º DIV'!X41</f>
        <v>0</v>
      </c>
      <c r="AG41" s="68">
        <f>PERFIL_3_DIV!BE35*'3º DIV'!Y41</f>
        <v>0</v>
      </c>
      <c r="AH41" s="68">
        <f>PERFIL_3_DIV!BF35*'3º DIV'!Z41</f>
        <v>0</v>
      </c>
      <c r="AI41" s="155">
        <f>PERFIL_3_DIV!BG35*'3º DIV'!AA41</f>
        <v>0</v>
      </c>
      <c r="AJ41" s="154">
        <f t="shared" si="10"/>
        <v>0</v>
      </c>
      <c r="AK41" s="68">
        <f t="shared" si="11"/>
        <v>0</v>
      </c>
      <c r="AL41" s="68">
        <f t="shared" si="12"/>
        <v>0</v>
      </c>
      <c r="AM41" s="68">
        <f t="shared" si="13"/>
        <v>0</v>
      </c>
      <c r="AN41" s="68">
        <f t="shared" si="14"/>
        <v>0</v>
      </c>
      <c r="AO41" s="68">
        <f t="shared" si="15"/>
        <v>0</v>
      </c>
      <c r="AP41" s="68">
        <f t="shared" si="16"/>
        <v>0</v>
      </c>
      <c r="AQ41" s="155">
        <f t="shared" si="17"/>
        <v>0</v>
      </c>
    </row>
    <row r="42" spans="1:43">
      <c r="A42" s="66">
        <v>23</v>
      </c>
      <c r="B42" s="145" t="str">
        <f>PERFIL_3_DIV!B36</f>
        <v>Alumno/a 23</v>
      </c>
      <c r="C42" s="148">
        <f t="shared" si="2"/>
        <v>38</v>
      </c>
      <c r="D42" s="147">
        <f t="shared" si="3"/>
        <v>20</v>
      </c>
      <c r="E42" s="147">
        <f t="shared" si="4"/>
        <v>41</v>
      </c>
      <c r="F42" s="147">
        <f t="shared" si="5"/>
        <v>36</v>
      </c>
      <c r="G42" s="147">
        <f t="shared" si="6"/>
        <v>57</v>
      </c>
      <c r="H42" s="147">
        <f t="shared" si="7"/>
        <v>39</v>
      </c>
      <c r="I42" s="147">
        <f t="shared" si="8"/>
        <v>20</v>
      </c>
      <c r="J42" s="147">
        <f t="shared" si="9"/>
        <v>31</v>
      </c>
      <c r="K42" s="154">
        <f>PERFIL_3_DIV!C36*'3º DIV'!C$3+PERFIL_3_DIV!K36*'3º DIV'!C$4+PERFIL_3_DIV!S36*'3º DIV'!C$5+PERFIL_3_DIV!AA36*'3º DIV'!C$6+PERFIL_3_DIV!AI36*'3º DIV'!C$7+PERFIL_3_DIV!AQ36*'3º DIV'!C$8</f>
        <v>0</v>
      </c>
      <c r="L42" s="68">
        <f>PERFIL_3_DIV!D36*'3º DIV'!D$3+PERFIL_3_DIV!L36*'3º DIV'!D$4+PERFIL_3_DIV!T36*'3º DIV'!D$5+PERFIL_3_DIV!AB36*'3º DIV'!D$6+PERFIL_3_DIV!AJ36*'3º DIV'!D$7+PERFIL_3_DIV!AR36*'3º DIV'!D$8</f>
        <v>0</v>
      </c>
      <c r="M42" s="68">
        <f>PERFIL_3_DIV!E36*'3º DIV'!E$3+PERFIL_3_DIV!M36*'3º DIV'!E$4+PERFIL_3_DIV!U36*'3º DIV'!E$5+PERFIL_3_DIV!AC36*'3º DIV'!E$6+PERFIL_3_DIV!AK36*'3º DIV'!E$7+PERFIL_3_DIV!AS36*'3º DIV'!E$8</f>
        <v>0</v>
      </c>
      <c r="N42" s="68">
        <f>PERFIL_3_DIV!F36*'3º DIV'!F$3+PERFIL_3_DIV!N36*'3º DIV'!F$4+PERFIL_3_DIV!V36*'3º DIV'!F$5+PERFIL_3_DIV!AD36*'3º DIV'!F$6+PERFIL_3_DIV!AL36*'3º DIV'!F$7+PERFIL_3_DIV!AT36*'3º DIV'!F$8</f>
        <v>0</v>
      </c>
      <c r="O42" s="68">
        <f>PERFIL_3_DIV!G36*'3º DIV'!G$3+PERFIL_3_DIV!O36*'3º DIV'!G$4+PERFIL_3_DIV!W36*'3º DIV'!G$5+PERFIL_3_DIV!AE36*'3º DIV'!G$6+PERFIL_3_DIV!AM36*'3º DIV'!G$7+PERFIL_3_DIV!AU36*'3º DIV'!G$8</f>
        <v>0</v>
      </c>
      <c r="P42" s="68">
        <f>PERFIL_3_DIV!H36*'3º DIV'!H$3+PERFIL_3_DIV!P36*'3º DIV'!H$4+PERFIL_3_DIV!X36*'3º DIV'!H$5+PERFIL_3_DIV!AF36*'3º DIV'!H$6+PERFIL_3_DIV!AN36*'3º DIV'!H$7+PERFIL_3_DIV!AV36*'3º DIV'!H$8</f>
        <v>0</v>
      </c>
      <c r="Q42" s="68">
        <f>PERFIL_3_DIV!I36*'3º DIV'!I$3+PERFIL_3_DIV!Q36*'3º DIV'!I$4+PERFIL_3_DIV!Y36*'3º DIV'!I$5+PERFIL_3_DIV!AG36*'3º DIV'!I$6+PERFIL_3_DIV!AO36*'3º DIV'!I$7+PERFIL_3_DIV!AW36*'3º DIV'!I$8</f>
        <v>0</v>
      </c>
      <c r="R42" s="68">
        <f>PERFIL_3_DIV!J36*'3º DIV'!J$3+PERFIL_3_DIV!R36*'3º DIV'!J$4+PERFIL_3_DIV!Z36*'3º DIV'!J$5+PERFIL_3_DIV!AH36*'3º DIV'!J$6+PERFIL_3_DIV!AP36*'3º DIV'!J$7+PERFIL_3_DIV!AX36*'3º DIV'!J$8</f>
        <v>0</v>
      </c>
      <c r="S42" s="154">
        <f>IF(PERFIL_3_DIV!AY36='3º DIV'!$B$10,1,IF(PERFIL_3_DIV!AY36='3º DIV'!$B$11,2,IF(PERFIL_3_DIV!AY36='3º DIV'!$B$12,3,4)))</f>
        <v>1</v>
      </c>
      <c r="T42" s="161">
        <f>VLOOKUP($S42,'3º DIV'!$A$10:$J$13,3)</f>
        <v>0</v>
      </c>
      <c r="U42" s="32">
        <f>VLOOKUP($S42,'3º DIV'!$A$10:$J$13,4)</f>
        <v>0</v>
      </c>
      <c r="V42" s="32">
        <f>VLOOKUP($S42,'3º DIV'!$A$10:$J$13,5)</f>
        <v>0</v>
      </c>
      <c r="W42" s="32">
        <f>VLOOKUP($S42,'3º DIV'!$A$10:$J$13,6)</f>
        <v>0</v>
      </c>
      <c r="X42" s="32">
        <f>VLOOKUP($S42,'3º DIV'!$A$10:$J$13,7)</f>
        <v>0</v>
      </c>
      <c r="Y42" s="32">
        <f>VLOOKUP($S42,'3º DIV'!$A$10:$J$13,8)</f>
        <v>0</v>
      </c>
      <c r="Z42" s="32">
        <f>VLOOKUP($S42,'3º DIV'!$A$10:$J$13,9)</f>
        <v>0</v>
      </c>
      <c r="AA42" s="167">
        <f>VLOOKUP($S42,'3º DIV'!$A$10:$J$13,10)</f>
        <v>0</v>
      </c>
      <c r="AB42" s="68">
        <f>PERFIL_3_DIV!AZ36*'3º DIV'!T42</f>
        <v>0</v>
      </c>
      <c r="AC42" s="68">
        <f>PERFIL_3_DIV!BA36*'3º DIV'!U42</f>
        <v>0</v>
      </c>
      <c r="AD42" s="68">
        <f>PERFIL_3_DIV!BB36*'3º DIV'!V42</f>
        <v>0</v>
      </c>
      <c r="AE42" s="68">
        <f>PERFIL_3_DIV!BC36*'3º DIV'!W42</f>
        <v>0</v>
      </c>
      <c r="AF42" s="68">
        <f>PERFIL_3_DIV!BD36*'3º DIV'!X42</f>
        <v>0</v>
      </c>
      <c r="AG42" s="68">
        <f>PERFIL_3_DIV!BE36*'3º DIV'!Y42</f>
        <v>0</v>
      </c>
      <c r="AH42" s="68">
        <f>PERFIL_3_DIV!BF36*'3º DIV'!Z42</f>
        <v>0</v>
      </c>
      <c r="AI42" s="155">
        <f>PERFIL_3_DIV!BG36*'3º DIV'!AA42</f>
        <v>0</v>
      </c>
      <c r="AJ42" s="154">
        <f t="shared" si="10"/>
        <v>0</v>
      </c>
      <c r="AK42" s="68">
        <f t="shared" si="11"/>
        <v>0</v>
      </c>
      <c r="AL42" s="68">
        <f t="shared" si="12"/>
        <v>0</v>
      </c>
      <c r="AM42" s="68">
        <f t="shared" si="13"/>
        <v>0</v>
      </c>
      <c r="AN42" s="68">
        <f t="shared" si="14"/>
        <v>0</v>
      </c>
      <c r="AO42" s="68">
        <f t="shared" si="15"/>
        <v>0</v>
      </c>
      <c r="AP42" s="68">
        <f t="shared" si="16"/>
        <v>0</v>
      </c>
      <c r="AQ42" s="155">
        <f t="shared" si="17"/>
        <v>0</v>
      </c>
    </row>
    <row r="43" spans="1:43">
      <c r="A43" s="29">
        <v>24</v>
      </c>
      <c r="B43" s="144" t="str">
        <f>PERFIL_3_DIV!B37</f>
        <v>Alumno/a 24</v>
      </c>
      <c r="C43" s="148">
        <f t="shared" si="2"/>
        <v>38</v>
      </c>
      <c r="D43" s="147">
        <f t="shared" si="3"/>
        <v>20</v>
      </c>
      <c r="E43" s="147">
        <f t="shared" si="4"/>
        <v>41</v>
      </c>
      <c r="F43" s="147">
        <f t="shared" si="5"/>
        <v>36</v>
      </c>
      <c r="G43" s="147">
        <f t="shared" si="6"/>
        <v>57</v>
      </c>
      <c r="H43" s="147">
        <f t="shared" si="7"/>
        <v>39</v>
      </c>
      <c r="I43" s="147">
        <f t="shared" si="8"/>
        <v>20</v>
      </c>
      <c r="J43" s="147">
        <f t="shared" si="9"/>
        <v>31</v>
      </c>
      <c r="K43" s="154">
        <f>PERFIL_3_DIV!C37*'3º DIV'!C$3+PERFIL_3_DIV!K37*'3º DIV'!C$4+PERFIL_3_DIV!S37*'3º DIV'!C$5+PERFIL_3_DIV!AA37*'3º DIV'!C$6+PERFIL_3_DIV!AI37*'3º DIV'!C$7+PERFIL_3_DIV!AQ37*'3º DIV'!C$8</f>
        <v>0</v>
      </c>
      <c r="L43" s="68">
        <f>PERFIL_3_DIV!D37*'3º DIV'!D$3+PERFIL_3_DIV!L37*'3º DIV'!D$4+PERFIL_3_DIV!T37*'3º DIV'!D$5+PERFIL_3_DIV!AB37*'3º DIV'!D$6+PERFIL_3_DIV!AJ37*'3º DIV'!D$7+PERFIL_3_DIV!AR37*'3º DIV'!D$8</f>
        <v>0</v>
      </c>
      <c r="M43" s="68">
        <f>PERFIL_3_DIV!E37*'3º DIV'!E$3+PERFIL_3_DIV!M37*'3º DIV'!E$4+PERFIL_3_DIV!U37*'3º DIV'!E$5+PERFIL_3_DIV!AC37*'3º DIV'!E$6+PERFIL_3_DIV!AK37*'3º DIV'!E$7+PERFIL_3_DIV!AS37*'3º DIV'!E$8</f>
        <v>0</v>
      </c>
      <c r="N43" s="68">
        <f>PERFIL_3_DIV!F37*'3º DIV'!F$3+PERFIL_3_DIV!N37*'3º DIV'!F$4+PERFIL_3_DIV!V37*'3º DIV'!F$5+PERFIL_3_DIV!AD37*'3º DIV'!F$6+PERFIL_3_DIV!AL37*'3º DIV'!F$7+PERFIL_3_DIV!AT37*'3º DIV'!F$8</f>
        <v>0</v>
      </c>
      <c r="O43" s="68">
        <f>PERFIL_3_DIV!G37*'3º DIV'!G$3+PERFIL_3_DIV!O37*'3º DIV'!G$4+PERFIL_3_DIV!W37*'3º DIV'!G$5+PERFIL_3_DIV!AE37*'3º DIV'!G$6+PERFIL_3_DIV!AM37*'3º DIV'!G$7+PERFIL_3_DIV!AU37*'3º DIV'!G$8</f>
        <v>0</v>
      </c>
      <c r="P43" s="68">
        <f>PERFIL_3_DIV!H37*'3º DIV'!H$3+PERFIL_3_DIV!P37*'3º DIV'!H$4+PERFIL_3_DIV!X37*'3º DIV'!H$5+PERFIL_3_DIV!AF37*'3º DIV'!H$6+PERFIL_3_DIV!AN37*'3º DIV'!H$7+PERFIL_3_DIV!AV37*'3º DIV'!H$8</f>
        <v>0</v>
      </c>
      <c r="Q43" s="68">
        <f>PERFIL_3_DIV!I37*'3º DIV'!I$3+PERFIL_3_DIV!Q37*'3º DIV'!I$4+PERFIL_3_DIV!Y37*'3º DIV'!I$5+PERFIL_3_DIV!AG37*'3º DIV'!I$6+PERFIL_3_DIV!AO37*'3º DIV'!I$7+PERFIL_3_DIV!AW37*'3º DIV'!I$8</f>
        <v>0</v>
      </c>
      <c r="R43" s="68">
        <f>PERFIL_3_DIV!J37*'3º DIV'!J$3+PERFIL_3_DIV!R37*'3º DIV'!J$4+PERFIL_3_DIV!Z37*'3º DIV'!J$5+PERFIL_3_DIV!AH37*'3º DIV'!J$6+PERFIL_3_DIV!AP37*'3º DIV'!J$7+PERFIL_3_DIV!AX37*'3º DIV'!J$8</f>
        <v>0</v>
      </c>
      <c r="S43" s="154">
        <f>IF(PERFIL_3_DIV!AY37='3º DIV'!$B$10,1,IF(PERFIL_3_DIV!AY37='3º DIV'!$B$11,2,IF(PERFIL_3_DIV!AY37='3º DIV'!$B$12,3,4)))</f>
        <v>1</v>
      </c>
      <c r="T43" s="161">
        <f>VLOOKUP($S43,'3º DIV'!$A$10:$J$13,3)</f>
        <v>0</v>
      </c>
      <c r="U43" s="32">
        <f>VLOOKUP($S43,'3º DIV'!$A$10:$J$13,4)</f>
        <v>0</v>
      </c>
      <c r="V43" s="32">
        <f>VLOOKUP($S43,'3º DIV'!$A$10:$J$13,5)</f>
        <v>0</v>
      </c>
      <c r="W43" s="32">
        <f>VLOOKUP($S43,'3º DIV'!$A$10:$J$13,6)</f>
        <v>0</v>
      </c>
      <c r="X43" s="32">
        <f>VLOOKUP($S43,'3º DIV'!$A$10:$J$13,7)</f>
        <v>0</v>
      </c>
      <c r="Y43" s="32">
        <f>VLOOKUP($S43,'3º DIV'!$A$10:$J$13,8)</f>
        <v>0</v>
      </c>
      <c r="Z43" s="32">
        <f>VLOOKUP($S43,'3º DIV'!$A$10:$J$13,9)</f>
        <v>0</v>
      </c>
      <c r="AA43" s="167">
        <f>VLOOKUP($S43,'3º DIV'!$A$10:$J$13,10)</f>
        <v>0</v>
      </c>
      <c r="AB43" s="68">
        <f>PERFIL_3_DIV!AZ37*'3º DIV'!T43</f>
        <v>0</v>
      </c>
      <c r="AC43" s="68">
        <f>PERFIL_3_DIV!BA37*'3º DIV'!U43</f>
        <v>0</v>
      </c>
      <c r="AD43" s="68">
        <f>PERFIL_3_DIV!BB37*'3º DIV'!V43</f>
        <v>0</v>
      </c>
      <c r="AE43" s="68">
        <f>PERFIL_3_DIV!BC37*'3º DIV'!W43</f>
        <v>0</v>
      </c>
      <c r="AF43" s="68">
        <f>PERFIL_3_DIV!BD37*'3º DIV'!X43</f>
        <v>0</v>
      </c>
      <c r="AG43" s="68">
        <f>PERFIL_3_DIV!BE37*'3º DIV'!Y43</f>
        <v>0</v>
      </c>
      <c r="AH43" s="68">
        <f>PERFIL_3_DIV!BF37*'3º DIV'!Z43</f>
        <v>0</v>
      </c>
      <c r="AI43" s="155">
        <f>PERFIL_3_DIV!BG37*'3º DIV'!AA43</f>
        <v>0</v>
      </c>
      <c r="AJ43" s="154">
        <f t="shared" si="10"/>
        <v>0</v>
      </c>
      <c r="AK43" s="68">
        <f t="shared" si="11"/>
        <v>0</v>
      </c>
      <c r="AL43" s="68">
        <f t="shared" si="12"/>
        <v>0</v>
      </c>
      <c r="AM43" s="68">
        <f t="shared" si="13"/>
        <v>0</v>
      </c>
      <c r="AN43" s="68">
        <f t="shared" si="14"/>
        <v>0</v>
      </c>
      <c r="AO43" s="68">
        <f t="shared" si="15"/>
        <v>0</v>
      </c>
      <c r="AP43" s="68">
        <f t="shared" si="16"/>
        <v>0</v>
      </c>
      <c r="AQ43" s="155">
        <f t="shared" si="17"/>
        <v>0</v>
      </c>
    </row>
    <row r="44" spans="1:43">
      <c r="A44" s="29">
        <v>25</v>
      </c>
      <c r="B44" s="145" t="str">
        <f>PERFIL_3_DIV!B38</f>
        <v>Alumno/a 25</v>
      </c>
      <c r="C44" s="148">
        <f t="shared" si="2"/>
        <v>38</v>
      </c>
      <c r="D44" s="147">
        <f t="shared" si="3"/>
        <v>20</v>
      </c>
      <c r="E44" s="147">
        <f t="shared" si="4"/>
        <v>41</v>
      </c>
      <c r="F44" s="147">
        <f t="shared" si="5"/>
        <v>36</v>
      </c>
      <c r="G44" s="147">
        <f t="shared" si="6"/>
        <v>57</v>
      </c>
      <c r="H44" s="147">
        <f t="shared" si="7"/>
        <v>39</v>
      </c>
      <c r="I44" s="147">
        <f t="shared" si="8"/>
        <v>20</v>
      </c>
      <c r="J44" s="147">
        <f t="shared" si="9"/>
        <v>31</v>
      </c>
      <c r="K44" s="154">
        <f>PERFIL_3_DIV!C38*'3º DIV'!C$3+PERFIL_3_DIV!K38*'3º DIV'!C$4+PERFIL_3_DIV!S38*'3º DIV'!C$5+PERFIL_3_DIV!AA38*'3º DIV'!C$6+PERFIL_3_DIV!AI38*'3º DIV'!C$7+PERFIL_3_DIV!AQ38*'3º DIV'!C$8</f>
        <v>0</v>
      </c>
      <c r="L44" s="68">
        <f>PERFIL_3_DIV!D38*'3º DIV'!D$3+PERFIL_3_DIV!L38*'3º DIV'!D$4+PERFIL_3_DIV!T38*'3º DIV'!D$5+PERFIL_3_DIV!AB38*'3º DIV'!D$6+PERFIL_3_DIV!AJ38*'3º DIV'!D$7+PERFIL_3_DIV!AR38*'3º DIV'!D$8</f>
        <v>0</v>
      </c>
      <c r="M44" s="68">
        <f>PERFIL_3_DIV!E38*'3º DIV'!E$3+PERFIL_3_DIV!M38*'3º DIV'!E$4+PERFIL_3_DIV!U38*'3º DIV'!E$5+PERFIL_3_DIV!AC38*'3º DIV'!E$6+PERFIL_3_DIV!AK38*'3º DIV'!E$7+PERFIL_3_DIV!AS38*'3º DIV'!E$8</f>
        <v>0</v>
      </c>
      <c r="N44" s="68">
        <f>PERFIL_3_DIV!F38*'3º DIV'!F$3+PERFIL_3_DIV!N38*'3º DIV'!F$4+PERFIL_3_DIV!V38*'3º DIV'!F$5+PERFIL_3_DIV!AD38*'3º DIV'!F$6+PERFIL_3_DIV!AL38*'3º DIV'!F$7+PERFIL_3_DIV!AT38*'3º DIV'!F$8</f>
        <v>0</v>
      </c>
      <c r="O44" s="68">
        <f>PERFIL_3_DIV!G38*'3º DIV'!G$3+PERFIL_3_DIV!O38*'3º DIV'!G$4+PERFIL_3_DIV!W38*'3º DIV'!G$5+PERFIL_3_DIV!AE38*'3º DIV'!G$6+PERFIL_3_DIV!AM38*'3º DIV'!G$7+PERFIL_3_DIV!AU38*'3º DIV'!G$8</f>
        <v>0</v>
      </c>
      <c r="P44" s="68">
        <f>PERFIL_3_DIV!H38*'3º DIV'!H$3+PERFIL_3_DIV!P38*'3º DIV'!H$4+PERFIL_3_DIV!X38*'3º DIV'!H$5+PERFIL_3_DIV!AF38*'3º DIV'!H$6+PERFIL_3_DIV!AN38*'3º DIV'!H$7+PERFIL_3_DIV!AV38*'3º DIV'!H$8</f>
        <v>0</v>
      </c>
      <c r="Q44" s="68">
        <f>PERFIL_3_DIV!I38*'3º DIV'!I$3+PERFIL_3_DIV!Q38*'3º DIV'!I$4+PERFIL_3_DIV!Y38*'3º DIV'!I$5+PERFIL_3_DIV!AG38*'3º DIV'!I$6+PERFIL_3_DIV!AO38*'3º DIV'!I$7+PERFIL_3_DIV!AW38*'3º DIV'!I$8</f>
        <v>0</v>
      </c>
      <c r="R44" s="68">
        <f>PERFIL_3_DIV!J38*'3º DIV'!J$3+PERFIL_3_DIV!R38*'3º DIV'!J$4+PERFIL_3_DIV!Z38*'3º DIV'!J$5+PERFIL_3_DIV!AH38*'3º DIV'!J$6+PERFIL_3_DIV!AP38*'3º DIV'!J$7+PERFIL_3_DIV!AX38*'3º DIV'!J$8</f>
        <v>0</v>
      </c>
      <c r="S44" s="154">
        <f>IF(PERFIL_3_DIV!AY38='3º DIV'!$B$10,1,IF(PERFIL_3_DIV!AY38='3º DIV'!$B$11,2,IF(PERFIL_3_DIV!AY38='3º DIV'!$B$12,3,4)))</f>
        <v>1</v>
      </c>
      <c r="T44" s="161">
        <f>VLOOKUP($S44,'3º DIV'!$A$10:$J$13,3)</f>
        <v>0</v>
      </c>
      <c r="U44" s="32">
        <f>VLOOKUP($S44,'3º DIV'!$A$10:$J$13,4)</f>
        <v>0</v>
      </c>
      <c r="V44" s="32">
        <f>VLOOKUP($S44,'3º DIV'!$A$10:$J$13,5)</f>
        <v>0</v>
      </c>
      <c r="W44" s="32">
        <f>VLOOKUP($S44,'3º DIV'!$A$10:$J$13,6)</f>
        <v>0</v>
      </c>
      <c r="X44" s="32">
        <f>VLOOKUP($S44,'3º DIV'!$A$10:$J$13,7)</f>
        <v>0</v>
      </c>
      <c r="Y44" s="32">
        <f>VLOOKUP($S44,'3º DIV'!$A$10:$J$13,8)</f>
        <v>0</v>
      </c>
      <c r="Z44" s="32">
        <f>VLOOKUP($S44,'3º DIV'!$A$10:$J$13,9)</f>
        <v>0</v>
      </c>
      <c r="AA44" s="167">
        <f>VLOOKUP($S44,'3º DIV'!$A$10:$J$13,10)</f>
        <v>0</v>
      </c>
      <c r="AB44" s="68">
        <f>PERFIL_3_DIV!AZ38*'3º DIV'!T44</f>
        <v>0</v>
      </c>
      <c r="AC44" s="68">
        <f>PERFIL_3_DIV!BA38*'3º DIV'!U44</f>
        <v>0</v>
      </c>
      <c r="AD44" s="68">
        <f>PERFIL_3_DIV!BB38*'3º DIV'!V44</f>
        <v>0</v>
      </c>
      <c r="AE44" s="68">
        <f>PERFIL_3_DIV!BC38*'3º DIV'!W44</f>
        <v>0</v>
      </c>
      <c r="AF44" s="68">
        <f>PERFIL_3_DIV!BD38*'3º DIV'!X44</f>
        <v>0</v>
      </c>
      <c r="AG44" s="68">
        <f>PERFIL_3_DIV!BE38*'3º DIV'!Y44</f>
        <v>0</v>
      </c>
      <c r="AH44" s="68">
        <f>PERFIL_3_DIV!BF38*'3º DIV'!Z44</f>
        <v>0</v>
      </c>
      <c r="AI44" s="155">
        <f>PERFIL_3_DIV!BG38*'3º DIV'!AA44</f>
        <v>0</v>
      </c>
      <c r="AJ44" s="154">
        <f t="shared" si="10"/>
        <v>0</v>
      </c>
      <c r="AK44" s="68">
        <f t="shared" si="11"/>
        <v>0</v>
      </c>
      <c r="AL44" s="68">
        <f t="shared" si="12"/>
        <v>0</v>
      </c>
      <c r="AM44" s="68">
        <f t="shared" si="13"/>
        <v>0</v>
      </c>
      <c r="AN44" s="68">
        <f t="shared" si="14"/>
        <v>0</v>
      </c>
      <c r="AO44" s="68">
        <f t="shared" si="15"/>
        <v>0</v>
      </c>
      <c r="AP44" s="68">
        <f t="shared" si="16"/>
        <v>0</v>
      </c>
      <c r="AQ44" s="155">
        <f t="shared" si="17"/>
        <v>0</v>
      </c>
    </row>
    <row r="45" spans="1:43">
      <c r="A45" s="66">
        <v>26</v>
      </c>
      <c r="B45" s="144" t="str">
        <f>PERFIL_3_DIV!B39</f>
        <v>Alumno/a 26</v>
      </c>
      <c r="C45" s="148">
        <f t="shared" si="2"/>
        <v>38</v>
      </c>
      <c r="D45" s="147">
        <f t="shared" si="3"/>
        <v>20</v>
      </c>
      <c r="E45" s="147">
        <f t="shared" si="4"/>
        <v>41</v>
      </c>
      <c r="F45" s="147">
        <f t="shared" si="5"/>
        <v>36</v>
      </c>
      <c r="G45" s="147">
        <f t="shared" si="6"/>
        <v>57</v>
      </c>
      <c r="H45" s="147">
        <f t="shared" si="7"/>
        <v>39</v>
      </c>
      <c r="I45" s="147">
        <f t="shared" si="8"/>
        <v>20</v>
      </c>
      <c r="J45" s="147">
        <f t="shared" si="9"/>
        <v>31</v>
      </c>
      <c r="K45" s="154">
        <f>PERFIL_3_DIV!C39*'3º DIV'!C$3+PERFIL_3_DIV!K39*'3º DIV'!C$4+PERFIL_3_DIV!S39*'3º DIV'!C$5+PERFIL_3_DIV!AA39*'3º DIV'!C$6+PERFIL_3_DIV!AI39*'3º DIV'!C$7+PERFIL_3_DIV!AQ39*'3º DIV'!C$8</f>
        <v>0</v>
      </c>
      <c r="L45" s="68">
        <f>PERFIL_3_DIV!D39*'3º DIV'!D$3+PERFIL_3_DIV!L39*'3º DIV'!D$4+PERFIL_3_DIV!T39*'3º DIV'!D$5+PERFIL_3_DIV!AB39*'3º DIV'!D$6+PERFIL_3_DIV!AJ39*'3º DIV'!D$7+PERFIL_3_DIV!AR39*'3º DIV'!D$8</f>
        <v>0</v>
      </c>
      <c r="M45" s="68">
        <f>PERFIL_3_DIV!E39*'3º DIV'!E$3+PERFIL_3_DIV!M39*'3º DIV'!E$4+PERFIL_3_DIV!U39*'3º DIV'!E$5+PERFIL_3_DIV!AC39*'3º DIV'!E$6+PERFIL_3_DIV!AK39*'3º DIV'!E$7+PERFIL_3_DIV!AS39*'3º DIV'!E$8</f>
        <v>0</v>
      </c>
      <c r="N45" s="68">
        <f>PERFIL_3_DIV!F39*'3º DIV'!F$3+PERFIL_3_DIV!N39*'3º DIV'!F$4+PERFIL_3_DIV!V39*'3º DIV'!F$5+PERFIL_3_DIV!AD39*'3º DIV'!F$6+PERFIL_3_DIV!AL39*'3º DIV'!F$7+PERFIL_3_DIV!AT39*'3º DIV'!F$8</f>
        <v>0</v>
      </c>
      <c r="O45" s="68">
        <f>PERFIL_3_DIV!G39*'3º DIV'!G$3+PERFIL_3_DIV!O39*'3º DIV'!G$4+PERFIL_3_DIV!W39*'3º DIV'!G$5+PERFIL_3_DIV!AE39*'3º DIV'!G$6+PERFIL_3_DIV!AM39*'3º DIV'!G$7+PERFIL_3_DIV!AU39*'3º DIV'!G$8</f>
        <v>0</v>
      </c>
      <c r="P45" s="68">
        <f>PERFIL_3_DIV!H39*'3º DIV'!H$3+PERFIL_3_DIV!P39*'3º DIV'!H$4+PERFIL_3_DIV!X39*'3º DIV'!H$5+PERFIL_3_DIV!AF39*'3º DIV'!H$6+PERFIL_3_DIV!AN39*'3º DIV'!H$7+PERFIL_3_DIV!AV39*'3º DIV'!H$8</f>
        <v>0</v>
      </c>
      <c r="Q45" s="68">
        <f>PERFIL_3_DIV!I39*'3º DIV'!I$3+PERFIL_3_DIV!Q39*'3º DIV'!I$4+PERFIL_3_DIV!Y39*'3º DIV'!I$5+PERFIL_3_DIV!AG39*'3º DIV'!I$6+PERFIL_3_DIV!AO39*'3º DIV'!I$7+PERFIL_3_DIV!AW39*'3º DIV'!I$8</f>
        <v>0</v>
      </c>
      <c r="R45" s="68">
        <f>PERFIL_3_DIV!J39*'3º DIV'!J$3+PERFIL_3_DIV!R39*'3º DIV'!J$4+PERFIL_3_DIV!Z39*'3º DIV'!J$5+PERFIL_3_DIV!AH39*'3º DIV'!J$6+PERFIL_3_DIV!AP39*'3º DIV'!J$7+PERFIL_3_DIV!AX39*'3º DIV'!J$8</f>
        <v>0</v>
      </c>
      <c r="S45" s="154">
        <f>IF(PERFIL_3_DIV!AY39='3º DIV'!$B$10,1,IF(PERFIL_3_DIV!AY39='3º DIV'!$B$11,2,IF(PERFIL_3_DIV!AY39='3º DIV'!$B$12,3,4)))</f>
        <v>1</v>
      </c>
      <c r="T45" s="161">
        <f>VLOOKUP($S45,'3º DIV'!$A$10:$J$13,3)</f>
        <v>0</v>
      </c>
      <c r="U45" s="32">
        <f>VLOOKUP($S45,'3º DIV'!$A$10:$J$13,4)</f>
        <v>0</v>
      </c>
      <c r="V45" s="32">
        <f>VLOOKUP($S45,'3º DIV'!$A$10:$J$13,5)</f>
        <v>0</v>
      </c>
      <c r="W45" s="32">
        <f>VLOOKUP($S45,'3º DIV'!$A$10:$J$13,6)</f>
        <v>0</v>
      </c>
      <c r="X45" s="32">
        <f>VLOOKUP($S45,'3º DIV'!$A$10:$J$13,7)</f>
        <v>0</v>
      </c>
      <c r="Y45" s="32">
        <f>VLOOKUP($S45,'3º DIV'!$A$10:$J$13,8)</f>
        <v>0</v>
      </c>
      <c r="Z45" s="32">
        <f>VLOOKUP($S45,'3º DIV'!$A$10:$J$13,9)</f>
        <v>0</v>
      </c>
      <c r="AA45" s="167">
        <f>VLOOKUP($S45,'3º DIV'!$A$10:$J$13,10)</f>
        <v>0</v>
      </c>
      <c r="AB45" s="68">
        <f>PERFIL_3_DIV!AZ39*'3º DIV'!T45</f>
        <v>0</v>
      </c>
      <c r="AC45" s="68">
        <f>PERFIL_3_DIV!BA39*'3º DIV'!U45</f>
        <v>0</v>
      </c>
      <c r="AD45" s="68">
        <f>PERFIL_3_DIV!BB39*'3º DIV'!V45</f>
        <v>0</v>
      </c>
      <c r="AE45" s="68">
        <f>PERFIL_3_DIV!BC39*'3º DIV'!W45</f>
        <v>0</v>
      </c>
      <c r="AF45" s="68">
        <f>PERFIL_3_DIV!BD39*'3º DIV'!X45</f>
        <v>0</v>
      </c>
      <c r="AG45" s="68">
        <f>PERFIL_3_DIV!BE39*'3º DIV'!Y45</f>
        <v>0</v>
      </c>
      <c r="AH45" s="68">
        <f>PERFIL_3_DIV!BF39*'3º DIV'!Z45</f>
        <v>0</v>
      </c>
      <c r="AI45" s="155">
        <f>PERFIL_3_DIV!BG39*'3º DIV'!AA45</f>
        <v>0</v>
      </c>
      <c r="AJ45" s="154">
        <f t="shared" si="10"/>
        <v>0</v>
      </c>
      <c r="AK45" s="68">
        <f t="shared" si="11"/>
        <v>0</v>
      </c>
      <c r="AL45" s="68">
        <f t="shared" si="12"/>
        <v>0</v>
      </c>
      <c r="AM45" s="68">
        <f t="shared" si="13"/>
        <v>0</v>
      </c>
      <c r="AN45" s="68">
        <f t="shared" si="14"/>
        <v>0</v>
      </c>
      <c r="AO45" s="68">
        <f t="shared" si="15"/>
        <v>0</v>
      </c>
      <c r="AP45" s="68">
        <f t="shared" si="16"/>
        <v>0</v>
      </c>
      <c r="AQ45" s="155">
        <f t="shared" si="17"/>
        <v>0</v>
      </c>
    </row>
    <row r="46" spans="1:43">
      <c r="A46" s="29">
        <v>27</v>
      </c>
      <c r="B46" s="145" t="str">
        <f>PERFIL_3_DIV!B40</f>
        <v>Alumno/a 27</v>
      </c>
      <c r="C46" s="148">
        <f t="shared" si="2"/>
        <v>38</v>
      </c>
      <c r="D46" s="147">
        <f t="shared" si="3"/>
        <v>20</v>
      </c>
      <c r="E46" s="147">
        <f t="shared" si="4"/>
        <v>41</v>
      </c>
      <c r="F46" s="147">
        <f t="shared" si="5"/>
        <v>36</v>
      </c>
      <c r="G46" s="147">
        <f t="shared" si="6"/>
        <v>57</v>
      </c>
      <c r="H46" s="147">
        <f t="shared" si="7"/>
        <v>39</v>
      </c>
      <c r="I46" s="147">
        <f t="shared" si="8"/>
        <v>20</v>
      </c>
      <c r="J46" s="147">
        <f t="shared" si="9"/>
        <v>31</v>
      </c>
      <c r="K46" s="154">
        <f>PERFIL_3_DIV!C40*'3º DIV'!C$3+PERFIL_3_DIV!K40*'3º DIV'!C$4+PERFIL_3_DIV!S40*'3º DIV'!C$5+PERFIL_3_DIV!AA40*'3º DIV'!C$6+PERFIL_3_DIV!AI40*'3º DIV'!C$7+PERFIL_3_DIV!AQ40*'3º DIV'!C$8</f>
        <v>0</v>
      </c>
      <c r="L46" s="68">
        <f>PERFIL_3_DIV!D40*'3º DIV'!D$3+PERFIL_3_DIV!L40*'3º DIV'!D$4+PERFIL_3_DIV!T40*'3º DIV'!D$5+PERFIL_3_DIV!AB40*'3º DIV'!D$6+PERFIL_3_DIV!AJ40*'3º DIV'!D$7+PERFIL_3_DIV!AR40*'3º DIV'!D$8</f>
        <v>0</v>
      </c>
      <c r="M46" s="68">
        <f>PERFIL_3_DIV!E40*'3º DIV'!E$3+PERFIL_3_DIV!M40*'3º DIV'!E$4+PERFIL_3_DIV!U40*'3º DIV'!E$5+PERFIL_3_DIV!AC40*'3º DIV'!E$6+PERFIL_3_DIV!AK40*'3º DIV'!E$7+PERFIL_3_DIV!AS40*'3º DIV'!E$8</f>
        <v>0</v>
      </c>
      <c r="N46" s="68">
        <f>PERFIL_3_DIV!F40*'3º DIV'!F$3+PERFIL_3_DIV!N40*'3º DIV'!F$4+PERFIL_3_DIV!V40*'3º DIV'!F$5+PERFIL_3_DIV!AD40*'3º DIV'!F$6+PERFIL_3_DIV!AL40*'3º DIV'!F$7+PERFIL_3_DIV!AT40*'3º DIV'!F$8</f>
        <v>0</v>
      </c>
      <c r="O46" s="68">
        <f>PERFIL_3_DIV!G40*'3º DIV'!G$3+PERFIL_3_DIV!O40*'3º DIV'!G$4+PERFIL_3_DIV!W40*'3º DIV'!G$5+PERFIL_3_DIV!AE40*'3º DIV'!G$6+PERFIL_3_DIV!AM40*'3º DIV'!G$7+PERFIL_3_DIV!AU40*'3º DIV'!G$8</f>
        <v>0</v>
      </c>
      <c r="P46" s="68">
        <f>PERFIL_3_DIV!H40*'3º DIV'!H$3+PERFIL_3_DIV!P40*'3º DIV'!H$4+PERFIL_3_DIV!X40*'3º DIV'!H$5+PERFIL_3_DIV!AF40*'3º DIV'!H$6+PERFIL_3_DIV!AN40*'3º DIV'!H$7+PERFIL_3_DIV!AV40*'3º DIV'!H$8</f>
        <v>0</v>
      </c>
      <c r="Q46" s="68">
        <f>PERFIL_3_DIV!I40*'3º DIV'!I$3+PERFIL_3_DIV!Q40*'3º DIV'!I$4+PERFIL_3_DIV!Y40*'3º DIV'!I$5+PERFIL_3_DIV!AG40*'3º DIV'!I$6+PERFIL_3_DIV!AO40*'3º DIV'!I$7+PERFIL_3_DIV!AW40*'3º DIV'!I$8</f>
        <v>0</v>
      </c>
      <c r="R46" s="68">
        <f>PERFIL_3_DIV!J40*'3º DIV'!J$3+PERFIL_3_DIV!R40*'3º DIV'!J$4+PERFIL_3_DIV!Z40*'3º DIV'!J$5+PERFIL_3_DIV!AH40*'3º DIV'!J$6+PERFIL_3_DIV!AP40*'3º DIV'!J$7+PERFIL_3_DIV!AX40*'3º DIV'!J$8</f>
        <v>0</v>
      </c>
      <c r="S46" s="154">
        <f>IF(PERFIL_3_DIV!AY40='3º DIV'!$B$10,1,IF(PERFIL_3_DIV!AY40='3º DIV'!$B$11,2,IF(PERFIL_3_DIV!AY40='3º DIV'!$B$12,3,4)))</f>
        <v>1</v>
      </c>
      <c r="T46" s="161">
        <f>VLOOKUP($S46,'3º DIV'!$A$10:$J$13,3)</f>
        <v>0</v>
      </c>
      <c r="U46" s="32">
        <f>VLOOKUP($S46,'3º DIV'!$A$10:$J$13,4)</f>
        <v>0</v>
      </c>
      <c r="V46" s="32">
        <f>VLOOKUP($S46,'3º DIV'!$A$10:$J$13,5)</f>
        <v>0</v>
      </c>
      <c r="W46" s="32">
        <f>VLOOKUP($S46,'3º DIV'!$A$10:$J$13,6)</f>
        <v>0</v>
      </c>
      <c r="X46" s="32">
        <f>VLOOKUP($S46,'3º DIV'!$A$10:$J$13,7)</f>
        <v>0</v>
      </c>
      <c r="Y46" s="32">
        <f>VLOOKUP($S46,'3º DIV'!$A$10:$J$13,8)</f>
        <v>0</v>
      </c>
      <c r="Z46" s="32">
        <f>VLOOKUP($S46,'3º DIV'!$A$10:$J$13,9)</f>
        <v>0</v>
      </c>
      <c r="AA46" s="167">
        <f>VLOOKUP($S46,'3º DIV'!$A$10:$J$13,10)</f>
        <v>0</v>
      </c>
      <c r="AB46" s="68">
        <f>PERFIL_3_DIV!AZ40*'3º DIV'!T46</f>
        <v>0</v>
      </c>
      <c r="AC46" s="68">
        <f>PERFIL_3_DIV!BA40*'3º DIV'!U46</f>
        <v>0</v>
      </c>
      <c r="AD46" s="68">
        <f>PERFIL_3_DIV!BB40*'3º DIV'!V46</f>
        <v>0</v>
      </c>
      <c r="AE46" s="68">
        <f>PERFIL_3_DIV!BC40*'3º DIV'!W46</f>
        <v>0</v>
      </c>
      <c r="AF46" s="68">
        <f>PERFIL_3_DIV!BD40*'3º DIV'!X46</f>
        <v>0</v>
      </c>
      <c r="AG46" s="68">
        <f>PERFIL_3_DIV!BE40*'3º DIV'!Y46</f>
        <v>0</v>
      </c>
      <c r="AH46" s="68">
        <f>PERFIL_3_DIV!BF40*'3º DIV'!Z46</f>
        <v>0</v>
      </c>
      <c r="AI46" s="155">
        <f>PERFIL_3_DIV!BG40*'3º DIV'!AA46</f>
        <v>0</v>
      </c>
      <c r="AJ46" s="154">
        <f t="shared" si="10"/>
        <v>0</v>
      </c>
      <c r="AK46" s="68">
        <f t="shared" si="11"/>
        <v>0</v>
      </c>
      <c r="AL46" s="68">
        <f t="shared" si="12"/>
        <v>0</v>
      </c>
      <c r="AM46" s="68">
        <f t="shared" si="13"/>
        <v>0</v>
      </c>
      <c r="AN46" s="68">
        <f t="shared" si="14"/>
        <v>0</v>
      </c>
      <c r="AO46" s="68">
        <f t="shared" si="15"/>
        <v>0</v>
      </c>
      <c r="AP46" s="68">
        <f t="shared" si="16"/>
        <v>0</v>
      </c>
      <c r="AQ46" s="155">
        <f t="shared" si="17"/>
        <v>0</v>
      </c>
    </row>
    <row r="47" spans="1:43">
      <c r="A47" s="29">
        <v>28</v>
      </c>
      <c r="B47" s="144" t="str">
        <f>PERFIL_3_DIV!B41</f>
        <v>Alumno/a 28</v>
      </c>
      <c r="C47" s="148">
        <f t="shared" si="2"/>
        <v>38</v>
      </c>
      <c r="D47" s="147">
        <f t="shared" si="3"/>
        <v>20</v>
      </c>
      <c r="E47" s="147">
        <f t="shared" si="4"/>
        <v>41</v>
      </c>
      <c r="F47" s="147">
        <f t="shared" si="5"/>
        <v>36</v>
      </c>
      <c r="G47" s="147">
        <f t="shared" si="6"/>
        <v>57</v>
      </c>
      <c r="H47" s="147">
        <f t="shared" si="7"/>
        <v>39</v>
      </c>
      <c r="I47" s="147">
        <f t="shared" si="8"/>
        <v>20</v>
      </c>
      <c r="J47" s="147">
        <f t="shared" si="9"/>
        <v>31</v>
      </c>
      <c r="K47" s="154">
        <f>PERFIL_3_DIV!C41*'3º DIV'!C$3+PERFIL_3_DIV!K41*'3º DIV'!C$4+PERFIL_3_DIV!S41*'3º DIV'!C$5+PERFIL_3_DIV!AA41*'3º DIV'!C$6+PERFIL_3_DIV!AI41*'3º DIV'!C$7+PERFIL_3_DIV!AQ41*'3º DIV'!C$8</f>
        <v>0</v>
      </c>
      <c r="L47" s="68">
        <f>PERFIL_3_DIV!D41*'3º DIV'!D$3+PERFIL_3_DIV!L41*'3º DIV'!D$4+PERFIL_3_DIV!T41*'3º DIV'!D$5+PERFIL_3_DIV!AB41*'3º DIV'!D$6+PERFIL_3_DIV!AJ41*'3º DIV'!D$7+PERFIL_3_DIV!AR41*'3º DIV'!D$8</f>
        <v>0</v>
      </c>
      <c r="M47" s="68">
        <f>PERFIL_3_DIV!E41*'3º DIV'!E$3+PERFIL_3_DIV!M41*'3º DIV'!E$4+PERFIL_3_DIV!U41*'3º DIV'!E$5+PERFIL_3_DIV!AC41*'3º DIV'!E$6+PERFIL_3_DIV!AK41*'3º DIV'!E$7+PERFIL_3_DIV!AS41*'3º DIV'!E$8</f>
        <v>0</v>
      </c>
      <c r="N47" s="68">
        <f>PERFIL_3_DIV!F41*'3º DIV'!F$3+PERFIL_3_DIV!N41*'3º DIV'!F$4+PERFIL_3_DIV!V41*'3º DIV'!F$5+PERFIL_3_DIV!AD41*'3º DIV'!F$6+PERFIL_3_DIV!AL41*'3º DIV'!F$7+PERFIL_3_DIV!AT41*'3º DIV'!F$8</f>
        <v>0</v>
      </c>
      <c r="O47" s="68">
        <f>PERFIL_3_DIV!G41*'3º DIV'!G$3+PERFIL_3_DIV!O41*'3º DIV'!G$4+PERFIL_3_DIV!W41*'3º DIV'!G$5+PERFIL_3_DIV!AE41*'3º DIV'!G$6+PERFIL_3_DIV!AM41*'3º DIV'!G$7+PERFIL_3_DIV!AU41*'3º DIV'!G$8</f>
        <v>0</v>
      </c>
      <c r="P47" s="68">
        <f>PERFIL_3_DIV!H41*'3º DIV'!H$3+PERFIL_3_DIV!P41*'3º DIV'!H$4+PERFIL_3_DIV!X41*'3º DIV'!H$5+PERFIL_3_DIV!AF41*'3º DIV'!H$6+PERFIL_3_DIV!AN41*'3º DIV'!H$7+PERFIL_3_DIV!AV41*'3º DIV'!H$8</f>
        <v>0</v>
      </c>
      <c r="Q47" s="68">
        <f>PERFIL_3_DIV!I41*'3º DIV'!I$3+PERFIL_3_DIV!Q41*'3º DIV'!I$4+PERFIL_3_DIV!Y41*'3º DIV'!I$5+PERFIL_3_DIV!AG41*'3º DIV'!I$6+PERFIL_3_DIV!AO41*'3º DIV'!I$7+PERFIL_3_DIV!AW41*'3º DIV'!I$8</f>
        <v>0</v>
      </c>
      <c r="R47" s="68">
        <f>PERFIL_3_DIV!J41*'3º DIV'!J$3+PERFIL_3_DIV!R41*'3º DIV'!J$4+PERFIL_3_DIV!Z41*'3º DIV'!J$5+PERFIL_3_DIV!AH41*'3º DIV'!J$6+PERFIL_3_DIV!AP41*'3º DIV'!J$7+PERFIL_3_DIV!AX41*'3º DIV'!J$8</f>
        <v>0</v>
      </c>
      <c r="S47" s="154">
        <f>IF(PERFIL_3_DIV!AY41='3º DIV'!$B$10,1,IF(PERFIL_3_DIV!AY41='3º DIV'!$B$11,2,IF(PERFIL_3_DIV!AY41='3º DIV'!$B$12,3,4)))</f>
        <v>1</v>
      </c>
      <c r="T47" s="161">
        <f>VLOOKUP($S47,'3º DIV'!$A$10:$J$13,3)</f>
        <v>0</v>
      </c>
      <c r="U47" s="32">
        <f>VLOOKUP($S47,'3º DIV'!$A$10:$J$13,4)</f>
        <v>0</v>
      </c>
      <c r="V47" s="32">
        <f>VLOOKUP($S47,'3º DIV'!$A$10:$J$13,5)</f>
        <v>0</v>
      </c>
      <c r="W47" s="32">
        <f>VLOOKUP($S47,'3º DIV'!$A$10:$J$13,6)</f>
        <v>0</v>
      </c>
      <c r="X47" s="32">
        <f>VLOOKUP($S47,'3º DIV'!$A$10:$J$13,7)</f>
        <v>0</v>
      </c>
      <c r="Y47" s="32">
        <f>VLOOKUP($S47,'3º DIV'!$A$10:$J$13,8)</f>
        <v>0</v>
      </c>
      <c r="Z47" s="32">
        <f>VLOOKUP($S47,'3º DIV'!$A$10:$J$13,9)</f>
        <v>0</v>
      </c>
      <c r="AA47" s="167">
        <f>VLOOKUP($S47,'3º DIV'!$A$10:$J$13,10)</f>
        <v>0</v>
      </c>
      <c r="AB47" s="68">
        <f>PERFIL_3_DIV!AZ41*'3º DIV'!T47</f>
        <v>0</v>
      </c>
      <c r="AC47" s="68">
        <f>PERFIL_3_DIV!BA41*'3º DIV'!U47</f>
        <v>0</v>
      </c>
      <c r="AD47" s="68">
        <f>PERFIL_3_DIV!BB41*'3º DIV'!V47</f>
        <v>0</v>
      </c>
      <c r="AE47" s="68">
        <f>PERFIL_3_DIV!BC41*'3º DIV'!W47</f>
        <v>0</v>
      </c>
      <c r="AF47" s="68">
        <f>PERFIL_3_DIV!BD41*'3º DIV'!X47</f>
        <v>0</v>
      </c>
      <c r="AG47" s="68">
        <f>PERFIL_3_DIV!BE41*'3º DIV'!Y47</f>
        <v>0</v>
      </c>
      <c r="AH47" s="68">
        <f>PERFIL_3_DIV!BF41*'3º DIV'!Z47</f>
        <v>0</v>
      </c>
      <c r="AI47" s="155">
        <f>PERFIL_3_DIV!BG41*'3º DIV'!AA47</f>
        <v>0</v>
      </c>
      <c r="AJ47" s="154">
        <f t="shared" si="10"/>
        <v>0</v>
      </c>
      <c r="AK47" s="68">
        <f t="shared" si="11"/>
        <v>0</v>
      </c>
      <c r="AL47" s="68">
        <f t="shared" si="12"/>
        <v>0</v>
      </c>
      <c r="AM47" s="68">
        <f t="shared" si="13"/>
        <v>0</v>
      </c>
      <c r="AN47" s="68">
        <f t="shared" si="14"/>
        <v>0</v>
      </c>
      <c r="AO47" s="68">
        <f t="shared" si="15"/>
        <v>0</v>
      </c>
      <c r="AP47" s="68">
        <f t="shared" si="16"/>
        <v>0</v>
      </c>
      <c r="AQ47" s="155">
        <f t="shared" si="17"/>
        <v>0</v>
      </c>
    </row>
    <row r="48" spans="1:43">
      <c r="A48" s="66">
        <v>29</v>
      </c>
      <c r="B48" s="145" t="str">
        <f>PERFIL_3_DIV!B42</f>
        <v>Alumno/a 29</v>
      </c>
      <c r="C48" s="148">
        <f t="shared" si="2"/>
        <v>38</v>
      </c>
      <c r="D48" s="147">
        <f t="shared" si="3"/>
        <v>20</v>
      </c>
      <c r="E48" s="147">
        <f t="shared" si="4"/>
        <v>41</v>
      </c>
      <c r="F48" s="147">
        <f t="shared" si="5"/>
        <v>36</v>
      </c>
      <c r="G48" s="147">
        <f t="shared" si="6"/>
        <v>57</v>
      </c>
      <c r="H48" s="147">
        <f t="shared" si="7"/>
        <v>39</v>
      </c>
      <c r="I48" s="147">
        <f t="shared" si="8"/>
        <v>20</v>
      </c>
      <c r="J48" s="147">
        <f t="shared" si="9"/>
        <v>31</v>
      </c>
      <c r="K48" s="154">
        <f>PERFIL_3_DIV!C42*'3º DIV'!C$3+PERFIL_3_DIV!K42*'3º DIV'!C$4+PERFIL_3_DIV!S42*'3º DIV'!C$5+PERFIL_3_DIV!AA42*'3º DIV'!C$6+PERFIL_3_DIV!AI42*'3º DIV'!C$7+PERFIL_3_DIV!AQ42*'3º DIV'!C$8</f>
        <v>0</v>
      </c>
      <c r="L48" s="68">
        <f>PERFIL_3_DIV!D42*'3º DIV'!D$3+PERFIL_3_DIV!L42*'3º DIV'!D$4+PERFIL_3_DIV!T42*'3º DIV'!D$5+PERFIL_3_DIV!AB42*'3º DIV'!D$6+PERFIL_3_DIV!AJ42*'3º DIV'!D$7+PERFIL_3_DIV!AR42*'3º DIV'!D$8</f>
        <v>0</v>
      </c>
      <c r="M48" s="68">
        <f>PERFIL_3_DIV!E42*'3º DIV'!E$3+PERFIL_3_DIV!M42*'3º DIV'!E$4+PERFIL_3_DIV!U42*'3º DIV'!E$5+PERFIL_3_DIV!AC42*'3º DIV'!E$6+PERFIL_3_DIV!AK42*'3º DIV'!E$7+PERFIL_3_DIV!AS42*'3º DIV'!E$8</f>
        <v>0</v>
      </c>
      <c r="N48" s="68">
        <f>PERFIL_3_DIV!F42*'3º DIV'!F$3+PERFIL_3_DIV!N42*'3º DIV'!F$4+PERFIL_3_DIV!V42*'3º DIV'!F$5+PERFIL_3_DIV!AD42*'3º DIV'!F$6+PERFIL_3_DIV!AL42*'3º DIV'!F$7+PERFIL_3_DIV!AT42*'3º DIV'!F$8</f>
        <v>0</v>
      </c>
      <c r="O48" s="68">
        <f>PERFIL_3_DIV!G42*'3º DIV'!G$3+PERFIL_3_DIV!O42*'3º DIV'!G$4+PERFIL_3_DIV!W42*'3º DIV'!G$5+PERFIL_3_DIV!AE42*'3º DIV'!G$6+PERFIL_3_DIV!AM42*'3º DIV'!G$7+PERFIL_3_DIV!AU42*'3º DIV'!G$8</f>
        <v>0</v>
      </c>
      <c r="P48" s="68">
        <f>PERFIL_3_DIV!H42*'3º DIV'!H$3+PERFIL_3_DIV!P42*'3º DIV'!H$4+PERFIL_3_DIV!X42*'3º DIV'!H$5+PERFIL_3_DIV!AF42*'3º DIV'!H$6+PERFIL_3_DIV!AN42*'3º DIV'!H$7+PERFIL_3_DIV!AV42*'3º DIV'!H$8</f>
        <v>0</v>
      </c>
      <c r="Q48" s="68">
        <f>PERFIL_3_DIV!I42*'3º DIV'!I$3+PERFIL_3_DIV!Q42*'3º DIV'!I$4+PERFIL_3_DIV!Y42*'3º DIV'!I$5+PERFIL_3_DIV!AG42*'3º DIV'!I$6+PERFIL_3_DIV!AO42*'3º DIV'!I$7+PERFIL_3_DIV!AW42*'3º DIV'!I$8</f>
        <v>0</v>
      </c>
      <c r="R48" s="68">
        <f>PERFIL_3_DIV!J42*'3º DIV'!J$3+PERFIL_3_DIV!R42*'3º DIV'!J$4+PERFIL_3_DIV!Z42*'3º DIV'!J$5+PERFIL_3_DIV!AH42*'3º DIV'!J$6+PERFIL_3_DIV!AP42*'3º DIV'!J$7+PERFIL_3_DIV!AX42*'3º DIV'!J$8</f>
        <v>0</v>
      </c>
      <c r="S48" s="154">
        <f>IF(PERFIL_3_DIV!AY42='3º DIV'!$B$10,1,IF(PERFIL_3_DIV!AY42='3º DIV'!$B$11,2,IF(PERFIL_3_DIV!AY42='3º DIV'!$B$12,3,4)))</f>
        <v>1</v>
      </c>
      <c r="T48" s="161">
        <f>VLOOKUP($S48,'3º DIV'!$A$10:$J$13,3)</f>
        <v>0</v>
      </c>
      <c r="U48" s="32">
        <f>VLOOKUP($S48,'3º DIV'!$A$10:$J$13,4)</f>
        <v>0</v>
      </c>
      <c r="V48" s="32">
        <f>VLOOKUP($S48,'3º DIV'!$A$10:$J$13,5)</f>
        <v>0</v>
      </c>
      <c r="W48" s="32">
        <f>VLOOKUP($S48,'3º DIV'!$A$10:$J$13,6)</f>
        <v>0</v>
      </c>
      <c r="X48" s="32">
        <f>VLOOKUP($S48,'3º DIV'!$A$10:$J$13,7)</f>
        <v>0</v>
      </c>
      <c r="Y48" s="32">
        <f>VLOOKUP($S48,'3º DIV'!$A$10:$J$13,8)</f>
        <v>0</v>
      </c>
      <c r="Z48" s="32">
        <f>VLOOKUP($S48,'3º DIV'!$A$10:$J$13,9)</f>
        <v>0</v>
      </c>
      <c r="AA48" s="167">
        <f>VLOOKUP($S48,'3º DIV'!$A$10:$J$13,10)</f>
        <v>0</v>
      </c>
      <c r="AB48" s="68">
        <f>PERFIL_3_DIV!AZ42*'3º DIV'!T48</f>
        <v>0</v>
      </c>
      <c r="AC48" s="68">
        <f>PERFIL_3_DIV!BA42*'3º DIV'!U48</f>
        <v>0</v>
      </c>
      <c r="AD48" s="68">
        <f>PERFIL_3_DIV!BB42*'3º DIV'!V48</f>
        <v>0</v>
      </c>
      <c r="AE48" s="68">
        <f>PERFIL_3_DIV!BC42*'3º DIV'!W48</f>
        <v>0</v>
      </c>
      <c r="AF48" s="68">
        <f>PERFIL_3_DIV!BD42*'3º DIV'!X48</f>
        <v>0</v>
      </c>
      <c r="AG48" s="68">
        <f>PERFIL_3_DIV!BE42*'3º DIV'!Y48</f>
        <v>0</v>
      </c>
      <c r="AH48" s="68">
        <f>PERFIL_3_DIV!BF42*'3º DIV'!Z48</f>
        <v>0</v>
      </c>
      <c r="AI48" s="155">
        <f>PERFIL_3_DIV!BG42*'3º DIV'!AA48</f>
        <v>0</v>
      </c>
      <c r="AJ48" s="154">
        <f t="shared" si="10"/>
        <v>0</v>
      </c>
      <c r="AK48" s="68">
        <f t="shared" si="11"/>
        <v>0</v>
      </c>
      <c r="AL48" s="68">
        <f t="shared" si="12"/>
        <v>0</v>
      </c>
      <c r="AM48" s="68">
        <f t="shared" si="13"/>
        <v>0</v>
      </c>
      <c r="AN48" s="68">
        <f t="shared" si="14"/>
        <v>0</v>
      </c>
      <c r="AO48" s="68">
        <f t="shared" si="15"/>
        <v>0</v>
      </c>
      <c r="AP48" s="68">
        <f t="shared" si="16"/>
        <v>0</v>
      </c>
      <c r="AQ48" s="155">
        <f t="shared" si="17"/>
        <v>0</v>
      </c>
    </row>
    <row r="49" spans="1:43">
      <c r="A49" s="29">
        <v>30</v>
      </c>
      <c r="B49" s="144" t="str">
        <f>PERFIL_3_DIV!B43</f>
        <v>Alumno/a 30</v>
      </c>
      <c r="C49" s="148">
        <f t="shared" si="2"/>
        <v>38</v>
      </c>
      <c r="D49" s="147">
        <f t="shared" si="3"/>
        <v>20</v>
      </c>
      <c r="E49" s="147">
        <f t="shared" si="4"/>
        <v>41</v>
      </c>
      <c r="F49" s="147">
        <f t="shared" si="5"/>
        <v>36</v>
      </c>
      <c r="G49" s="147">
        <f t="shared" si="6"/>
        <v>57</v>
      </c>
      <c r="H49" s="147">
        <f t="shared" si="7"/>
        <v>39</v>
      </c>
      <c r="I49" s="147">
        <f t="shared" si="8"/>
        <v>20</v>
      </c>
      <c r="J49" s="147">
        <f t="shared" si="9"/>
        <v>31</v>
      </c>
      <c r="K49" s="154">
        <f>PERFIL_3_DIV!C43*'3º DIV'!C$3+PERFIL_3_DIV!K43*'3º DIV'!C$4+PERFIL_3_DIV!S43*'3º DIV'!C$5+PERFIL_3_DIV!AA43*'3º DIV'!C$6+PERFIL_3_DIV!AI43*'3º DIV'!C$7+PERFIL_3_DIV!AQ43*'3º DIV'!C$8</f>
        <v>0</v>
      </c>
      <c r="L49" s="68">
        <f>PERFIL_3_DIV!D43*'3º DIV'!D$3+PERFIL_3_DIV!L43*'3º DIV'!D$4+PERFIL_3_DIV!T43*'3º DIV'!D$5+PERFIL_3_DIV!AB43*'3º DIV'!D$6+PERFIL_3_DIV!AJ43*'3º DIV'!D$7+PERFIL_3_DIV!AR43*'3º DIV'!D$8</f>
        <v>0</v>
      </c>
      <c r="M49" s="68">
        <f>PERFIL_3_DIV!E43*'3º DIV'!E$3+PERFIL_3_DIV!M43*'3º DIV'!E$4+PERFIL_3_DIV!U43*'3º DIV'!E$5+PERFIL_3_DIV!AC43*'3º DIV'!E$6+PERFIL_3_DIV!AK43*'3º DIV'!E$7+PERFIL_3_DIV!AS43*'3º DIV'!E$8</f>
        <v>0</v>
      </c>
      <c r="N49" s="68">
        <f>PERFIL_3_DIV!F43*'3º DIV'!F$3+PERFIL_3_DIV!N43*'3º DIV'!F$4+PERFIL_3_DIV!V43*'3º DIV'!F$5+PERFIL_3_DIV!AD43*'3º DIV'!F$6+PERFIL_3_DIV!AL43*'3º DIV'!F$7+PERFIL_3_DIV!AT43*'3º DIV'!F$8</f>
        <v>0</v>
      </c>
      <c r="O49" s="68">
        <f>PERFIL_3_DIV!G43*'3º DIV'!G$3+PERFIL_3_DIV!O43*'3º DIV'!G$4+PERFIL_3_DIV!W43*'3º DIV'!G$5+PERFIL_3_DIV!AE43*'3º DIV'!G$6+PERFIL_3_DIV!AM43*'3º DIV'!G$7+PERFIL_3_DIV!AU43*'3º DIV'!G$8</f>
        <v>0</v>
      </c>
      <c r="P49" s="68">
        <f>PERFIL_3_DIV!H43*'3º DIV'!H$3+PERFIL_3_DIV!P43*'3º DIV'!H$4+PERFIL_3_DIV!X43*'3º DIV'!H$5+PERFIL_3_DIV!AF43*'3º DIV'!H$6+PERFIL_3_DIV!AN43*'3º DIV'!H$7+PERFIL_3_DIV!AV43*'3º DIV'!H$8</f>
        <v>0</v>
      </c>
      <c r="Q49" s="68">
        <f>PERFIL_3_DIV!I43*'3º DIV'!I$3+PERFIL_3_DIV!Q43*'3º DIV'!I$4+PERFIL_3_DIV!Y43*'3º DIV'!I$5+PERFIL_3_DIV!AG43*'3º DIV'!I$6+PERFIL_3_DIV!AO43*'3º DIV'!I$7+PERFIL_3_DIV!AW43*'3º DIV'!I$8</f>
        <v>0</v>
      </c>
      <c r="R49" s="68">
        <f>PERFIL_3_DIV!J43*'3º DIV'!J$3+PERFIL_3_DIV!R43*'3º DIV'!J$4+PERFIL_3_DIV!Z43*'3º DIV'!J$5+PERFIL_3_DIV!AH43*'3º DIV'!J$6+PERFIL_3_DIV!AP43*'3º DIV'!J$7+PERFIL_3_DIV!AX43*'3º DIV'!J$8</f>
        <v>0</v>
      </c>
      <c r="S49" s="154">
        <f>IF(PERFIL_3_DIV!AY43='3º DIV'!$B$10,1,IF(PERFIL_3_DIV!AY43='3º DIV'!$B$11,2,IF(PERFIL_3_DIV!AY43='3º DIV'!$B$12,3,4)))</f>
        <v>1</v>
      </c>
      <c r="T49" s="161">
        <f>VLOOKUP($S49,'3º DIV'!$A$10:$J$13,3)</f>
        <v>0</v>
      </c>
      <c r="U49" s="32">
        <f>VLOOKUP($S49,'3º DIV'!$A$10:$J$13,4)</f>
        <v>0</v>
      </c>
      <c r="V49" s="32">
        <f>VLOOKUP($S49,'3º DIV'!$A$10:$J$13,5)</f>
        <v>0</v>
      </c>
      <c r="W49" s="32">
        <f>VLOOKUP($S49,'3º DIV'!$A$10:$J$13,6)</f>
        <v>0</v>
      </c>
      <c r="X49" s="32">
        <f>VLOOKUP($S49,'3º DIV'!$A$10:$J$13,7)</f>
        <v>0</v>
      </c>
      <c r="Y49" s="32">
        <f>VLOOKUP($S49,'3º DIV'!$A$10:$J$13,8)</f>
        <v>0</v>
      </c>
      <c r="Z49" s="32">
        <f>VLOOKUP($S49,'3º DIV'!$A$10:$J$13,9)</f>
        <v>0</v>
      </c>
      <c r="AA49" s="167">
        <f>VLOOKUP($S49,'3º DIV'!$A$10:$J$13,10)</f>
        <v>0</v>
      </c>
      <c r="AB49" s="68">
        <f>PERFIL_3_DIV!AZ43*'3º DIV'!T49</f>
        <v>0</v>
      </c>
      <c r="AC49" s="68">
        <f>PERFIL_3_DIV!BA43*'3º DIV'!U49</f>
        <v>0</v>
      </c>
      <c r="AD49" s="68">
        <f>PERFIL_3_DIV!BB43*'3º DIV'!V49</f>
        <v>0</v>
      </c>
      <c r="AE49" s="68">
        <f>PERFIL_3_DIV!BC43*'3º DIV'!W49</f>
        <v>0</v>
      </c>
      <c r="AF49" s="68">
        <f>PERFIL_3_DIV!BD43*'3º DIV'!X49</f>
        <v>0</v>
      </c>
      <c r="AG49" s="68">
        <f>PERFIL_3_DIV!BE43*'3º DIV'!Y49</f>
        <v>0</v>
      </c>
      <c r="AH49" s="68">
        <f>PERFIL_3_DIV!BF43*'3º DIV'!Z49</f>
        <v>0</v>
      </c>
      <c r="AI49" s="155">
        <f>PERFIL_3_DIV!BG43*'3º DIV'!AA49</f>
        <v>0</v>
      </c>
      <c r="AJ49" s="154">
        <f t="shared" si="10"/>
        <v>0</v>
      </c>
      <c r="AK49" s="68">
        <f t="shared" si="11"/>
        <v>0</v>
      </c>
      <c r="AL49" s="68">
        <f t="shared" si="12"/>
        <v>0</v>
      </c>
      <c r="AM49" s="68">
        <f t="shared" si="13"/>
        <v>0</v>
      </c>
      <c r="AN49" s="68">
        <f t="shared" si="14"/>
        <v>0</v>
      </c>
      <c r="AO49" s="68">
        <f t="shared" si="15"/>
        <v>0</v>
      </c>
      <c r="AP49" s="68">
        <f t="shared" si="16"/>
        <v>0</v>
      </c>
      <c r="AQ49" s="155">
        <f t="shared" si="17"/>
        <v>0</v>
      </c>
    </row>
    <row r="50" spans="1:43">
      <c r="A50" s="29">
        <v>31</v>
      </c>
      <c r="B50" s="145" t="str">
        <f>PERFIL_3_DIV!B44</f>
        <v>Alumno/a 31</v>
      </c>
      <c r="C50" s="148">
        <f t="shared" si="2"/>
        <v>38</v>
      </c>
      <c r="D50" s="147">
        <f t="shared" si="3"/>
        <v>20</v>
      </c>
      <c r="E50" s="147">
        <f t="shared" si="4"/>
        <v>41</v>
      </c>
      <c r="F50" s="147">
        <f t="shared" si="5"/>
        <v>36</v>
      </c>
      <c r="G50" s="147">
        <f t="shared" si="6"/>
        <v>57</v>
      </c>
      <c r="H50" s="147">
        <f t="shared" si="7"/>
        <v>39</v>
      </c>
      <c r="I50" s="147">
        <f t="shared" si="8"/>
        <v>20</v>
      </c>
      <c r="J50" s="147">
        <f t="shared" si="9"/>
        <v>31</v>
      </c>
      <c r="K50" s="154">
        <f>PERFIL_3_DIV!C44*'3º DIV'!C$3+PERFIL_3_DIV!K44*'3º DIV'!C$4+PERFIL_3_DIV!S44*'3º DIV'!C$5+PERFIL_3_DIV!AA44*'3º DIV'!C$6+PERFIL_3_DIV!AI44*'3º DIV'!C$7+PERFIL_3_DIV!AQ44*'3º DIV'!C$8</f>
        <v>0</v>
      </c>
      <c r="L50" s="68">
        <f>PERFIL_3_DIV!D44*'3º DIV'!D$3+PERFIL_3_DIV!L44*'3º DIV'!D$4+PERFIL_3_DIV!T44*'3º DIV'!D$5+PERFIL_3_DIV!AB44*'3º DIV'!D$6+PERFIL_3_DIV!AJ44*'3º DIV'!D$7+PERFIL_3_DIV!AR44*'3º DIV'!D$8</f>
        <v>0</v>
      </c>
      <c r="M50" s="68">
        <f>PERFIL_3_DIV!E44*'3º DIV'!E$3+PERFIL_3_DIV!M44*'3º DIV'!E$4+PERFIL_3_DIV!U44*'3º DIV'!E$5+PERFIL_3_DIV!AC44*'3º DIV'!E$6+PERFIL_3_DIV!AK44*'3º DIV'!E$7+PERFIL_3_DIV!AS44*'3º DIV'!E$8</f>
        <v>0</v>
      </c>
      <c r="N50" s="68">
        <f>PERFIL_3_DIV!F44*'3º DIV'!F$3+PERFIL_3_DIV!N44*'3º DIV'!F$4+PERFIL_3_DIV!V44*'3º DIV'!F$5+PERFIL_3_DIV!AD44*'3º DIV'!F$6+PERFIL_3_DIV!AL44*'3º DIV'!F$7+PERFIL_3_DIV!AT44*'3º DIV'!F$8</f>
        <v>0</v>
      </c>
      <c r="O50" s="68">
        <f>PERFIL_3_DIV!G44*'3º DIV'!G$3+PERFIL_3_DIV!O44*'3º DIV'!G$4+PERFIL_3_DIV!W44*'3º DIV'!G$5+PERFIL_3_DIV!AE44*'3º DIV'!G$6+PERFIL_3_DIV!AM44*'3º DIV'!G$7+PERFIL_3_DIV!AU44*'3º DIV'!G$8</f>
        <v>0</v>
      </c>
      <c r="P50" s="68">
        <f>PERFIL_3_DIV!H44*'3º DIV'!H$3+PERFIL_3_DIV!P44*'3º DIV'!H$4+PERFIL_3_DIV!X44*'3º DIV'!H$5+PERFIL_3_DIV!AF44*'3º DIV'!H$6+PERFIL_3_DIV!AN44*'3º DIV'!H$7+PERFIL_3_DIV!AV44*'3º DIV'!H$8</f>
        <v>0</v>
      </c>
      <c r="Q50" s="68">
        <f>PERFIL_3_DIV!I44*'3º DIV'!I$3+PERFIL_3_DIV!Q44*'3º DIV'!I$4+PERFIL_3_DIV!Y44*'3º DIV'!I$5+PERFIL_3_DIV!AG44*'3º DIV'!I$6+PERFIL_3_DIV!AO44*'3º DIV'!I$7+PERFIL_3_DIV!AW44*'3º DIV'!I$8</f>
        <v>0</v>
      </c>
      <c r="R50" s="68">
        <f>PERFIL_3_DIV!J44*'3º DIV'!J$3+PERFIL_3_DIV!R44*'3º DIV'!J$4+PERFIL_3_DIV!Z44*'3º DIV'!J$5+PERFIL_3_DIV!AH44*'3º DIV'!J$6+PERFIL_3_DIV!AP44*'3º DIV'!J$7+PERFIL_3_DIV!AX44*'3º DIV'!J$8</f>
        <v>0</v>
      </c>
      <c r="S50" s="154">
        <f>IF(PERFIL_3_DIV!AY44='3º DIV'!$B$10,1,IF(PERFIL_3_DIV!AY44='3º DIV'!$B$11,2,IF(PERFIL_3_DIV!AY44='3º DIV'!$B$12,3,4)))</f>
        <v>1</v>
      </c>
      <c r="T50" s="161">
        <f>VLOOKUP($S50,'3º DIV'!$A$10:$J$13,3)</f>
        <v>0</v>
      </c>
      <c r="U50" s="32">
        <f>VLOOKUP($S50,'3º DIV'!$A$10:$J$13,4)</f>
        <v>0</v>
      </c>
      <c r="V50" s="32">
        <f>VLOOKUP($S50,'3º DIV'!$A$10:$J$13,5)</f>
        <v>0</v>
      </c>
      <c r="W50" s="32">
        <f>VLOOKUP($S50,'3º DIV'!$A$10:$J$13,6)</f>
        <v>0</v>
      </c>
      <c r="X50" s="32">
        <f>VLOOKUP($S50,'3º DIV'!$A$10:$J$13,7)</f>
        <v>0</v>
      </c>
      <c r="Y50" s="32">
        <f>VLOOKUP($S50,'3º DIV'!$A$10:$J$13,8)</f>
        <v>0</v>
      </c>
      <c r="Z50" s="32">
        <f>VLOOKUP($S50,'3º DIV'!$A$10:$J$13,9)</f>
        <v>0</v>
      </c>
      <c r="AA50" s="167">
        <f>VLOOKUP($S50,'3º DIV'!$A$10:$J$13,10)</f>
        <v>0</v>
      </c>
      <c r="AB50" s="68">
        <f>PERFIL_3_DIV!AZ44*'3º DIV'!T50</f>
        <v>0</v>
      </c>
      <c r="AC50" s="68">
        <f>PERFIL_3_DIV!BA44*'3º DIV'!U50</f>
        <v>0</v>
      </c>
      <c r="AD50" s="68">
        <f>PERFIL_3_DIV!BB44*'3º DIV'!V50</f>
        <v>0</v>
      </c>
      <c r="AE50" s="68">
        <f>PERFIL_3_DIV!BC44*'3º DIV'!W50</f>
        <v>0</v>
      </c>
      <c r="AF50" s="68">
        <f>PERFIL_3_DIV!BD44*'3º DIV'!X50</f>
        <v>0</v>
      </c>
      <c r="AG50" s="68">
        <f>PERFIL_3_DIV!BE44*'3º DIV'!Y50</f>
        <v>0</v>
      </c>
      <c r="AH50" s="68">
        <f>PERFIL_3_DIV!BF44*'3º DIV'!Z50</f>
        <v>0</v>
      </c>
      <c r="AI50" s="155">
        <f>PERFIL_3_DIV!BG44*'3º DIV'!AA50</f>
        <v>0</v>
      </c>
      <c r="AJ50" s="154">
        <f t="shared" si="10"/>
        <v>0</v>
      </c>
      <c r="AK50" s="68">
        <f t="shared" si="11"/>
        <v>0</v>
      </c>
      <c r="AL50" s="68">
        <f t="shared" si="12"/>
        <v>0</v>
      </c>
      <c r="AM50" s="68">
        <f t="shared" si="13"/>
        <v>0</v>
      </c>
      <c r="AN50" s="68">
        <f t="shared" si="14"/>
        <v>0</v>
      </c>
      <c r="AO50" s="68">
        <f t="shared" si="15"/>
        <v>0</v>
      </c>
      <c r="AP50" s="68">
        <f t="shared" si="16"/>
        <v>0</v>
      </c>
      <c r="AQ50" s="155">
        <f t="shared" si="17"/>
        <v>0</v>
      </c>
    </row>
    <row r="51" spans="1:43">
      <c r="A51" s="66">
        <v>32</v>
      </c>
      <c r="B51" s="144" t="str">
        <f>PERFIL_3_DIV!B45</f>
        <v>Alumno/a 32</v>
      </c>
      <c r="C51" s="148">
        <f t="shared" si="2"/>
        <v>38</v>
      </c>
      <c r="D51" s="147">
        <f t="shared" si="3"/>
        <v>20</v>
      </c>
      <c r="E51" s="147">
        <f t="shared" si="4"/>
        <v>41</v>
      </c>
      <c r="F51" s="147">
        <f t="shared" si="5"/>
        <v>36</v>
      </c>
      <c r="G51" s="147">
        <f t="shared" si="6"/>
        <v>57</v>
      </c>
      <c r="H51" s="147">
        <f t="shared" si="7"/>
        <v>39</v>
      </c>
      <c r="I51" s="147">
        <f t="shared" si="8"/>
        <v>20</v>
      </c>
      <c r="J51" s="147">
        <f t="shared" si="9"/>
        <v>31</v>
      </c>
      <c r="K51" s="154">
        <f>PERFIL_3_DIV!C45*'3º DIV'!C$3+PERFIL_3_DIV!K45*'3º DIV'!C$4+PERFIL_3_DIV!S45*'3º DIV'!C$5+PERFIL_3_DIV!AA45*'3º DIV'!C$6+PERFIL_3_DIV!AI45*'3º DIV'!C$7+PERFIL_3_DIV!AQ45*'3º DIV'!C$8</f>
        <v>0</v>
      </c>
      <c r="L51" s="68">
        <f>PERFIL_3_DIV!D45*'3º DIV'!D$3+PERFIL_3_DIV!L45*'3º DIV'!D$4+PERFIL_3_DIV!T45*'3º DIV'!D$5+PERFIL_3_DIV!AB45*'3º DIV'!D$6+PERFIL_3_DIV!AJ45*'3º DIV'!D$7+PERFIL_3_DIV!AR45*'3º DIV'!D$8</f>
        <v>0</v>
      </c>
      <c r="M51" s="68">
        <f>PERFIL_3_DIV!E45*'3º DIV'!E$3+PERFIL_3_DIV!M45*'3º DIV'!E$4+PERFIL_3_DIV!U45*'3º DIV'!E$5+PERFIL_3_DIV!AC45*'3º DIV'!E$6+PERFIL_3_DIV!AK45*'3º DIV'!E$7+PERFIL_3_DIV!AS45*'3º DIV'!E$8</f>
        <v>0</v>
      </c>
      <c r="N51" s="68">
        <f>PERFIL_3_DIV!F45*'3º DIV'!F$3+PERFIL_3_DIV!N45*'3º DIV'!F$4+PERFIL_3_DIV!V45*'3º DIV'!F$5+PERFIL_3_DIV!AD45*'3º DIV'!F$6+PERFIL_3_DIV!AL45*'3º DIV'!F$7+PERFIL_3_DIV!AT45*'3º DIV'!F$8</f>
        <v>0</v>
      </c>
      <c r="O51" s="68">
        <f>PERFIL_3_DIV!G45*'3º DIV'!G$3+PERFIL_3_DIV!O45*'3º DIV'!G$4+PERFIL_3_DIV!W45*'3º DIV'!G$5+PERFIL_3_DIV!AE45*'3º DIV'!G$6+PERFIL_3_DIV!AM45*'3º DIV'!G$7+PERFIL_3_DIV!AU45*'3º DIV'!G$8</f>
        <v>0</v>
      </c>
      <c r="P51" s="68">
        <f>PERFIL_3_DIV!H45*'3º DIV'!H$3+PERFIL_3_DIV!P45*'3º DIV'!H$4+PERFIL_3_DIV!X45*'3º DIV'!H$5+PERFIL_3_DIV!AF45*'3º DIV'!H$6+PERFIL_3_DIV!AN45*'3º DIV'!H$7+PERFIL_3_DIV!AV45*'3º DIV'!H$8</f>
        <v>0</v>
      </c>
      <c r="Q51" s="68">
        <f>PERFIL_3_DIV!I45*'3º DIV'!I$3+PERFIL_3_DIV!Q45*'3º DIV'!I$4+PERFIL_3_DIV!Y45*'3º DIV'!I$5+PERFIL_3_DIV!AG45*'3º DIV'!I$6+PERFIL_3_DIV!AO45*'3º DIV'!I$7+PERFIL_3_DIV!AW45*'3º DIV'!I$8</f>
        <v>0</v>
      </c>
      <c r="R51" s="68">
        <f>PERFIL_3_DIV!J45*'3º DIV'!J$3+PERFIL_3_DIV!R45*'3º DIV'!J$4+PERFIL_3_DIV!Z45*'3º DIV'!J$5+PERFIL_3_DIV!AH45*'3º DIV'!J$6+PERFIL_3_DIV!AP45*'3º DIV'!J$7+PERFIL_3_DIV!AX45*'3º DIV'!J$8</f>
        <v>0</v>
      </c>
      <c r="S51" s="154">
        <f>IF(PERFIL_3_DIV!AY45='3º DIV'!$B$10,1,IF(PERFIL_3_DIV!AY45='3º DIV'!$B$11,2,IF(PERFIL_3_DIV!AY45='3º DIV'!$B$12,3,4)))</f>
        <v>1</v>
      </c>
      <c r="T51" s="161">
        <f>VLOOKUP($S51,'3º DIV'!$A$10:$J$13,3)</f>
        <v>0</v>
      </c>
      <c r="U51" s="32">
        <f>VLOOKUP($S51,'3º DIV'!$A$10:$J$13,4)</f>
        <v>0</v>
      </c>
      <c r="V51" s="32">
        <f>VLOOKUP($S51,'3º DIV'!$A$10:$J$13,5)</f>
        <v>0</v>
      </c>
      <c r="W51" s="32">
        <f>VLOOKUP($S51,'3º DIV'!$A$10:$J$13,6)</f>
        <v>0</v>
      </c>
      <c r="X51" s="32">
        <f>VLOOKUP($S51,'3º DIV'!$A$10:$J$13,7)</f>
        <v>0</v>
      </c>
      <c r="Y51" s="32">
        <f>VLOOKUP($S51,'3º DIV'!$A$10:$J$13,8)</f>
        <v>0</v>
      </c>
      <c r="Z51" s="32">
        <f>VLOOKUP($S51,'3º DIV'!$A$10:$J$13,9)</f>
        <v>0</v>
      </c>
      <c r="AA51" s="167">
        <f>VLOOKUP($S51,'3º DIV'!$A$10:$J$13,10)</f>
        <v>0</v>
      </c>
      <c r="AB51" s="68">
        <f>PERFIL_3_DIV!AZ45*'3º DIV'!T51</f>
        <v>0</v>
      </c>
      <c r="AC51" s="68">
        <f>PERFIL_3_DIV!BA45*'3º DIV'!U51</f>
        <v>0</v>
      </c>
      <c r="AD51" s="68">
        <f>PERFIL_3_DIV!BB45*'3º DIV'!V51</f>
        <v>0</v>
      </c>
      <c r="AE51" s="68">
        <f>PERFIL_3_DIV!BC45*'3º DIV'!W51</f>
        <v>0</v>
      </c>
      <c r="AF51" s="68">
        <f>PERFIL_3_DIV!BD45*'3º DIV'!X51</f>
        <v>0</v>
      </c>
      <c r="AG51" s="68">
        <f>PERFIL_3_DIV!BE45*'3º DIV'!Y51</f>
        <v>0</v>
      </c>
      <c r="AH51" s="68">
        <f>PERFIL_3_DIV!BF45*'3º DIV'!Z51</f>
        <v>0</v>
      </c>
      <c r="AI51" s="155">
        <f>PERFIL_3_DIV!BG45*'3º DIV'!AA51</f>
        <v>0</v>
      </c>
      <c r="AJ51" s="154">
        <f t="shared" si="10"/>
        <v>0</v>
      </c>
      <c r="AK51" s="68">
        <f t="shared" si="11"/>
        <v>0</v>
      </c>
      <c r="AL51" s="68">
        <f t="shared" si="12"/>
        <v>0</v>
      </c>
      <c r="AM51" s="68">
        <f t="shared" si="13"/>
        <v>0</v>
      </c>
      <c r="AN51" s="68">
        <f t="shared" si="14"/>
        <v>0</v>
      </c>
      <c r="AO51" s="68">
        <f t="shared" si="15"/>
        <v>0</v>
      </c>
      <c r="AP51" s="68">
        <f t="shared" si="16"/>
        <v>0</v>
      </c>
      <c r="AQ51" s="155">
        <f t="shared" si="17"/>
        <v>0</v>
      </c>
    </row>
    <row r="52" spans="1:43">
      <c r="A52" s="29">
        <v>33</v>
      </c>
      <c r="B52" s="145" t="str">
        <f>PERFIL_3_DIV!B46</f>
        <v>Alumno/a 33</v>
      </c>
      <c r="C52" s="148">
        <f t="shared" si="2"/>
        <v>38</v>
      </c>
      <c r="D52" s="147">
        <f t="shared" si="3"/>
        <v>20</v>
      </c>
      <c r="E52" s="147">
        <f t="shared" si="4"/>
        <v>41</v>
      </c>
      <c r="F52" s="147">
        <f t="shared" si="5"/>
        <v>36</v>
      </c>
      <c r="G52" s="147">
        <f t="shared" si="6"/>
        <v>57</v>
      </c>
      <c r="H52" s="147">
        <f t="shared" si="7"/>
        <v>39</v>
      </c>
      <c r="I52" s="147">
        <f t="shared" si="8"/>
        <v>20</v>
      </c>
      <c r="J52" s="147">
        <f t="shared" si="9"/>
        <v>31</v>
      </c>
      <c r="K52" s="154">
        <f>PERFIL_3_DIV!C46*'3º DIV'!C$3+PERFIL_3_DIV!K46*'3º DIV'!C$4+PERFIL_3_DIV!S46*'3º DIV'!C$5+PERFIL_3_DIV!AA46*'3º DIV'!C$6+PERFIL_3_DIV!AI46*'3º DIV'!C$7+PERFIL_3_DIV!AQ46*'3º DIV'!C$8</f>
        <v>0</v>
      </c>
      <c r="L52" s="68">
        <f>PERFIL_3_DIV!D46*'3º DIV'!D$3+PERFIL_3_DIV!L46*'3º DIV'!D$4+PERFIL_3_DIV!T46*'3º DIV'!D$5+PERFIL_3_DIV!AB46*'3º DIV'!D$6+PERFIL_3_DIV!AJ46*'3º DIV'!D$7+PERFIL_3_DIV!AR46*'3º DIV'!D$8</f>
        <v>0</v>
      </c>
      <c r="M52" s="68">
        <f>PERFIL_3_DIV!E46*'3º DIV'!E$3+PERFIL_3_DIV!M46*'3º DIV'!E$4+PERFIL_3_DIV!U46*'3º DIV'!E$5+PERFIL_3_DIV!AC46*'3º DIV'!E$6+PERFIL_3_DIV!AK46*'3º DIV'!E$7+PERFIL_3_DIV!AS46*'3º DIV'!E$8</f>
        <v>0</v>
      </c>
      <c r="N52" s="68">
        <f>PERFIL_3_DIV!F46*'3º DIV'!F$3+PERFIL_3_DIV!N46*'3º DIV'!F$4+PERFIL_3_DIV!V46*'3º DIV'!F$5+PERFIL_3_DIV!AD46*'3º DIV'!F$6+PERFIL_3_DIV!AL46*'3º DIV'!F$7+PERFIL_3_DIV!AT46*'3º DIV'!F$8</f>
        <v>0</v>
      </c>
      <c r="O52" s="68">
        <f>PERFIL_3_DIV!G46*'3º DIV'!G$3+PERFIL_3_DIV!O46*'3º DIV'!G$4+PERFIL_3_DIV!W46*'3º DIV'!G$5+PERFIL_3_DIV!AE46*'3º DIV'!G$6+PERFIL_3_DIV!AM46*'3º DIV'!G$7+PERFIL_3_DIV!AU46*'3º DIV'!G$8</f>
        <v>0</v>
      </c>
      <c r="P52" s="68">
        <f>PERFIL_3_DIV!H46*'3º DIV'!H$3+PERFIL_3_DIV!P46*'3º DIV'!H$4+PERFIL_3_DIV!X46*'3º DIV'!H$5+PERFIL_3_DIV!AF46*'3º DIV'!H$6+PERFIL_3_DIV!AN46*'3º DIV'!H$7+PERFIL_3_DIV!AV46*'3º DIV'!H$8</f>
        <v>0</v>
      </c>
      <c r="Q52" s="68">
        <f>PERFIL_3_DIV!I46*'3º DIV'!I$3+PERFIL_3_DIV!Q46*'3º DIV'!I$4+PERFIL_3_DIV!Y46*'3º DIV'!I$5+PERFIL_3_DIV!AG46*'3º DIV'!I$6+PERFIL_3_DIV!AO46*'3º DIV'!I$7+PERFIL_3_DIV!AW46*'3º DIV'!I$8</f>
        <v>0</v>
      </c>
      <c r="R52" s="68">
        <f>PERFIL_3_DIV!J46*'3º DIV'!J$3+PERFIL_3_DIV!R46*'3º DIV'!J$4+PERFIL_3_DIV!Z46*'3º DIV'!J$5+PERFIL_3_DIV!AH46*'3º DIV'!J$6+PERFIL_3_DIV!AP46*'3º DIV'!J$7+PERFIL_3_DIV!AX46*'3º DIV'!J$8</f>
        <v>0</v>
      </c>
      <c r="S52" s="154">
        <f>IF(PERFIL_3_DIV!AY46='3º DIV'!$B$10,1,IF(PERFIL_3_DIV!AY46='3º DIV'!$B$11,2,IF(PERFIL_3_DIV!AY46='3º DIV'!$B$12,3,4)))</f>
        <v>1</v>
      </c>
      <c r="T52" s="161">
        <f>VLOOKUP($S52,'3º DIV'!$A$10:$J$13,3)</f>
        <v>0</v>
      </c>
      <c r="U52" s="32">
        <f>VLOOKUP($S52,'3º DIV'!$A$10:$J$13,4)</f>
        <v>0</v>
      </c>
      <c r="V52" s="32">
        <f>VLOOKUP($S52,'3º DIV'!$A$10:$J$13,5)</f>
        <v>0</v>
      </c>
      <c r="W52" s="32">
        <f>VLOOKUP($S52,'3º DIV'!$A$10:$J$13,6)</f>
        <v>0</v>
      </c>
      <c r="X52" s="32">
        <f>VLOOKUP($S52,'3º DIV'!$A$10:$J$13,7)</f>
        <v>0</v>
      </c>
      <c r="Y52" s="32">
        <f>VLOOKUP($S52,'3º DIV'!$A$10:$J$13,8)</f>
        <v>0</v>
      </c>
      <c r="Z52" s="32">
        <f>VLOOKUP($S52,'3º DIV'!$A$10:$J$13,9)</f>
        <v>0</v>
      </c>
      <c r="AA52" s="167">
        <f>VLOOKUP($S52,'3º DIV'!$A$10:$J$13,10)</f>
        <v>0</v>
      </c>
      <c r="AB52" s="68">
        <f>PERFIL_3_DIV!AZ46*'3º DIV'!T52</f>
        <v>0</v>
      </c>
      <c r="AC52" s="68">
        <f>PERFIL_3_DIV!BA46*'3º DIV'!U52</f>
        <v>0</v>
      </c>
      <c r="AD52" s="68">
        <f>PERFIL_3_DIV!BB46*'3º DIV'!V52</f>
        <v>0</v>
      </c>
      <c r="AE52" s="68">
        <f>PERFIL_3_DIV!BC46*'3º DIV'!W52</f>
        <v>0</v>
      </c>
      <c r="AF52" s="68">
        <f>PERFIL_3_DIV!BD46*'3º DIV'!X52</f>
        <v>0</v>
      </c>
      <c r="AG52" s="68">
        <f>PERFIL_3_DIV!BE46*'3º DIV'!Y52</f>
        <v>0</v>
      </c>
      <c r="AH52" s="68">
        <f>PERFIL_3_DIV!BF46*'3º DIV'!Z52</f>
        <v>0</v>
      </c>
      <c r="AI52" s="155">
        <f>PERFIL_3_DIV!BG46*'3º DIV'!AA52</f>
        <v>0</v>
      </c>
      <c r="AJ52" s="154">
        <f t="shared" si="10"/>
        <v>0</v>
      </c>
      <c r="AK52" s="68">
        <f t="shared" si="11"/>
        <v>0</v>
      </c>
      <c r="AL52" s="68">
        <f t="shared" si="12"/>
        <v>0</v>
      </c>
      <c r="AM52" s="68">
        <f t="shared" si="13"/>
        <v>0</v>
      </c>
      <c r="AN52" s="68">
        <f t="shared" si="14"/>
        <v>0</v>
      </c>
      <c r="AO52" s="68">
        <f t="shared" si="15"/>
        <v>0</v>
      </c>
      <c r="AP52" s="68">
        <f t="shared" si="16"/>
        <v>0</v>
      </c>
      <c r="AQ52" s="155">
        <f t="shared" si="17"/>
        <v>0</v>
      </c>
    </row>
    <row r="53" spans="1:43">
      <c r="A53" s="29">
        <v>34</v>
      </c>
      <c r="B53" s="144" t="str">
        <f>PERFIL_3_DIV!B47</f>
        <v>Alumno/a 34</v>
      </c>
      <c r="C53" s="148">
        <f t="shared" si="2"/>
        <v>38</v>
      </c>
      <c r="D53" s="147">
        <f t="shared" si="3"/>
        <v>20</v>
      </c>
      <c r="E53" s="147">
        <f t="shared" si="4"/>
        <v>41</v>
      </c>
      <c r="F53" s="147">
        <f t="shared" si="5"/>
        <v>36</v>
      </c>
      <c r="G53" s="147">
        <f t="shared" si="6"/>
        <v>57</v>
      </c>
      <c r="H53" s="147">
        <f t="shared" si="7"/>
        <v>39</v>
      </c>
      <c r="I53" s="147">
        <f t="shared" si="8"/>
        <v>20</v>
      </c>
      <c r="J53" s="147">
        <f t="shared" si="9"/>
        <v>31</v>
      </c>
      <c r="K53" s="154">
        <f>PERFIL_3_DIV!C47*'3º DIV'!C$3+PERFIL_3_DIV!K47*'3º DIV'!C$4+PERFIL_3_DIV!S47*'3º DIV'!C$5+PERFIL_3_DIV!AA47*'3º DIV'!C$6+PERFIL_3_DIV!AI47*'3º DIV'!C$7+PERFIL_3_DIV!AQ47*'3º DIV'!C$8</f>
        <v>0</v>
      </c>
      <c r="L53" s="68">
        <f>PERFIL_3_DIV!D47*'3º DIV'!D$3+PERFIL_3_DIV!L47*'3º DIV'!D$4+PERFIL_3_DIV!T47*'3º DIV'!D$5+PERFIL_3_DIV!AB47*'3º DIV'!D$6+PERFIL_3_DIV!AJ47*'3º DIV'!D$7+PERFIL_3_DIV!AR47*'3º DIV'!D$8</f>
        <v>0</v>
      </c>
      <c r="M53" s="68">
        <f>PERFIL_3_DIV!E47*'3º DIV'!E$3+PERFIL_3_DIV!M47*'3º DIV'!E$4+PERFIL_3_DIV!U47*'3º DIV'!E$5+PERFIL_3_DIV!AC47*'3º DIV'!E$6+PERFIL_3_DIV!AK47*'3º DIV'!E$7+PERFIL_3_DIV!AS47*'3º DIV'!E$8</f>
        <v>0</v>
      </c>
      <c r="N53" s="68">
        <f>PERFIL_3_DIV!F47*'3º DIV'!F$3+PERFIL_3_DIV!N47*'3º DIV'!F$4+PERFIL_3_DIV!V47*'3º DIV'!F$5+PERFIL_3_DIV!AD47*'3º DIV'!F$6+PERFIL_3_DIV!AL47*'3º DIV'!F$7+PERFIL_3_DIV!AT47*'3º DIV'!F$8</f>
        <v>0</v>
      </c>
      <c r="O53" s="68">
        <f>PERFIL_3_DIV!G47*'3º DIV'!G$3+PERFIL_3_DIV!O47*'3º DIV'!G$4+PERFIL_3_DIV!W47*'3º DIV'!G$5+PERFIL_3_DIV!AE47*'3º DIV'!G$6+PERFIL_3_DIV!AM47*'3º DIV'!G$7+PERFIL_3_DIV!AU47*'3º DIV'!G$8</f>
        <v>0</v>
      </c>
      <c r="P53" s="68">
        <f>PERFIL_3_DIV!H47*'3º DIV'!H$3+PERFIL_3_DIV!P47*'3º DIV'!H$4+PERFIL_3_DIV!X47*'3º DIV'!H$5+PERFIL_3_DIV!AF47*'3º DIV'!H$6+PERFIL_3_DIV!AN47*'3º DIV'!H$7+PERFIL_3_DIV!AV47*'3º DIV'!H$8</f>
        <v>0</v>
      </c>
      <c r="Q53" s="68">
        <f>PERFIL_3_DIV!I47*'3º DIV'!I$3+PERFIL_3_DIV!Q47*'3º DIV'!I$4+PERFIL_3_DIV!Y47*'3º DIV'!I$5+PERFIL_3_DIV!AG47*'3º DIV'!I$6+PERFIL_3_DIV!AO47*'3º DIV'!I$7+PERFIL_3_DIV!AW47*'3º DIV'!I$8</f>
        <v>0</v>
      </c>
      <c r="R53" s="68">
        <f>PERFIL_3_DIV!J47*'3º DIV'!J$3+PERFIL_3_DIV!R47*'3º DIV'!J$4+PERFIL_3_DIV!Z47*'3º DIV'!J$5+PERFIL_3_DIV!AH47*'3º DIV'!J$6+PERFIL_3_DIV!AP47*'3º DIV'!J$7+PERFIL_3_DIV!AX47*'3º DIV'!J$8</f>
        <v>0</v>
      </c>
      <c r="S53" s="154">
        <f>IF(PERFIL_3_DIV!AY47='3º DIV'!$B$10,1,IF(PERFIL_3_DIV!AY47='3º DIV'!$B$11,2,IF(PERFIL_3_DIV!AY47='3º DIV'!$B$12,3,4)))</f>
        <v>1</v>
      </c>
      <c r="T53" s="161">
        <f>VLOOKUP($S53,'3º DIV'!$A$10:$J$13,3)</f>
        <v>0</v>
      </c>
      <c r="U53" s="32">
        <f>VLOOKUP($S53,'3º DIV'!$A$10:$J$13,4)</f>
        <v>0</v>
      </c>
      <c r="V53" s="32">
        <f>VLOOKUP($S53,'3º DIV'!$A$10:$J$13,5)</f>
        <v>0</v>
      </c>
      <c r="W53" s="32">
        <f>VLOOKUP($S53,'3º DIV'!$A$10:$J$13,6)</f>
        <v>0</v>
      </c>
      <c r="X53" s="32">
        <f>VLOOKUP($S53,'3º DIV'!$A$10:$J$13,7)</f>
        <v>0</v>
      </c>
      <c r="Y53" s="32">
        <f>VLOOKUP($S53,'3º DIV'!$A$10:$J$13,8)</f>
        <v>0</v>
      </c>
      <c r="Z53" s="32">
        <f>VLOOKUP($S53,'3º DIV'!$A$10:$J$13,9)</f>
        <v>0</v>
      </c>
      <c r="AA53" s="167">
        <f>VLOOKUP($S53,'3º DIV'!$A$10:$J$13,10)</f>
        <v>0</v>
      </c>
      <c r="AB53" s="68">
        <f>PERFIL_3_DIV!AZ47*'3º DIV'!T53</f>
        <v>0</v>
      </c>
      <c r="AC53" s="68">
        <f>PERFIL_3_DIV!BA47*'3º DIV'!U53</f>
        <v>0</v>
      </c>
      <c r="AD53" s="68">
        <f>PERFIL_3_DIV!BB47*'3º DIV'!V53</f>
        <v>0</v>
      </c>
      <c r="AE53" s="68">
        <f>PERFIL_3_DIV!BC47*'3º DIV'!W53</f>
        <v>0</v>
      </c>
      <c r="AF53" s="68">
        <f>PERFIL_3_DIV!BD47*'3º DIV'!X53</f>
        <v>0</v>
      </c>
      <c r="AG53" s="68">
        <f>PERFIL_3_DIV!BE47*'3º DIV'!Y53</f>
        <v>0</v>
      </c>
      <c r="AH53" s="68">
        <f>PERFIL_3_DIV!BF47*'3º DIV'!Z53</f>
        <v>0</v>
      </c>
      <c r="AI53" s="155">
        <f>PERFIL_3_DIV!BG47*'3º DIV'!AA53</f>
        <v>0</v>
      </c>
      <c r="AJ53" s="154">
        <f t="shared" si="10"/>
        <v>0</v>
      </c>
      <c r="AK53" s="68">
        <f t="shared" si="11"/>
        <v>0</v>
      </c>
      <c r="AL53" s="68">
        <f t="shared" si="12"/>
        <v>0</v>
      </c>
      <c r="AM53" s="68">
        <f t="shared" si="13"/>
        <v>0</v>
      </c>
      <c r="AN53" s="68">
        <f t="shared" si="14"/>
        <v>0</v>
      </c>
      <c r="AO53" s="68">
        <f t="shared" si="15"/>
        <v>0</v>
      </c>
      <c r="AP53" s="68">
        <f t="shared" si="16"/>
        <v>0</v>
      </c>
      <c r="AQ53" s="155">
        <f t="shared" si="17"/>
        <v>0</v>
      </c>
    </row>
    <row r="54" spans="1:43">
      <c r="A54" s="66">
        <v>35</v>
      </c>
      <c r="B54" s="145" t="str">
        <f>PERFIL_3_DIV!B48</f>
        <v>Alumno/a 35</v>
      </c>
      <c r="C54" s="148">
        <f t="shared" si="2"/>
        <v>38</v>
      </c>
      <c r="D54" s="147">
        <f t="shared" si="3"/>
        <v>20</v>
      </c>
      <c r="E54" s="147">
        <f t="shared" si="4"/>
        <v>41</v>
      </c>
      <c r="F54" s="147">
        <f t="shared" si="5"/>
        <v>36</v>
      </c>
      <c r="G54" s="147">
        <f t="shared" si="6"/>
        <v>57</v>
      </c>
      <c r="H54" s="147">
        <f t="shared" si="7"/>
        <v>39</v>
      </c>
      <c r="I54" s="147">
        <f t="shared" si="8"/>
        <v>20</v>
      </c>
      <c r="J54" s="147">
        <f t="shared" si="9"/>
        <v>31</v>
      </c>
      <c r="K54" s="154">
        <f>PERFIL_3_DIV!C48*'3º DIV'!C$3+PERFIL_3_DIV!K48*'3º DIV'!C$4+PERFIL_3_DIV!S48*'3º DIV'!C$5+PERFIL_3_DIV!AA48*'3º DIV'!C$6+PERFIL_3_DIV!AI48*'3º DIV'!C$7+PERFIL_3_DIV!AQ48*'3º DIV'!C$8</f>
        <v>0</v>
      </c>
      <c r="L54" s="68">
        <f>PERFIL_3_DIV!D48*'3º DIV'!D$3+PERFIL_3_DIV!L48*'3º DIV'!D$4+PERFIL_3_DIV!T48*'3º DIV'!D$5+PERFIL_3_DIV!AB48*'3º DIV'!D$6+PERFIL_3_DIV!AJ48*'3º DIV'!D$7+PERFIL_3_DIV!AR48*'3º DIV'!D$8</f>
        <v>0</v>
      </c>
      <c r="M54" s="68">
        <f>PERFIL_3_DIV!E48*'3º DIV'!E$3+PERFIL_3_DIV!M48*'3º DIV'!E$4+PERFIL_3_DIV!U48*'3º DIV'!E$5+PERFIL_3_DIV!AC48*'3º DIV'!E$6+PERFIL_3_DIV!AK48*'3º DIV'!E$7+PERFIL_3_DIV!AS48*'3º DIV'!E$8</f>
        <v>0</v>
      </c>
      <c r="N54" s="68">
        <f>PERFIL_3_DIV!F48*'3º DIV'!F$3+PERFIL_3_DIV!N48*'3º DIV'!F$4+PERFIL_3_DIV!V48*'3º DIV'!F$5+PERFIL_3_DIV!AD48*'3º DIV'!F$6+PERFIL_3_DIV!AL48*'3º DIV'!F$7+PERFIL_3_DIV!AT48*'3º DIV'!F$8</f>
        <v>0</v>
      </c>
      <c r="O54" s="68">
        <f>PERFIL_3_DIV!G48*'3º DIV'!G$3+PERFIL_3_DIV!O48*'3º DIV'!G$4+PERFIL_3_DIV!W48*'3º DIV'!G$5+PERFIL_3_DIV!AE48*'3º DIV'!G$6+PERFIL_3_DIV!AM48*'3º DIV'!G$7+PERFIL_3_DIV!AU48*'3º DIV'!G$8</f>
        <v>0</v>
      </c>
      <c r="P54" s="68">
        <f>PERFIL_3_DIV!H48*'3º DIV'!H$3+PERFIL_3_DIV!P48*'3º DIV'!H$4+PERFIL_3_DIV!X48*'3º DIV'!H$5+PERFIL_3_DIV!AF48*'3º DIV'!H$6+PERFIL_3_DIV!AN48*'3º DIV'!H$7+PERFIL_3_DIV!AV48*'3º DIV'!H$8</f>
        <v>0</v>
      </c>
      <c r="Q54" s="68">
        <f>PERFIL_3_DIV!I48*'3º DIV'!I$3+PERFIL_3_DIV!Q48*'3º DIV'!I$4+PERFIL_3_DIV!Y48*'3º DIV'!I$5+PERFIL_3_DIV!AG48*'3º DIV'!I$6+PERFIL_3_DIV!AO48*'3º DIV'!I$7+PERFIL_3_DIV!AW48*'3º DIV'!I$8</f>
        <v>0</v>
      </c>
      <c r="R54" s="68">
        <f>PERFIL_3_DIV!J48*'3º DIV'!J$3+PERFIL_3_DIV!R48*'3º DIV'!J$4+PERFIL_3_DIV!Z48*'3º DIV'!J$5+PERFIL_3_DIV!AH48*'3º DIV'!J$6+PERFIL_3_DIV!AP48*'3º DIV'!J$7+PERFIL_3_DIV!AX48*'3º DIV'!J$8</f>
        <v>0</v>
      </c>
      <c r="S54" s="154">
        <f>IF(PERFIL_3_DIV!AY48='3º DIV'!$B$10,1,IF(PERFIL_3_DIV!AY48='3º DIV'!$B$11,2,IF(PERFIL_3_DIV!AY48='3º DIV'!$B$12,3,4)))</f>
        <v>1</v>
      </c>
      <c r="T54" s="161">
        <f>VLOOKUP($S54,'3º DIV'!$A$10:$J$13,3)</f>
        <v>0</v>
      </c>
      <c r="U54" s="32">
        <f>VLOOKUP($S54,'3º DIV'!$A$10:$J$13,4)</f>
        <v>0</v>
      </c>
      <c r="V54" s="32">
        <f>VLOOKUP($S54,'3º DIV'!$A$10:$J$13,5)</f>
        <v>0</v>
      </c>
      <c r="W54" s="32">
        <f>VLOOKUP($S54,'3º DIV'!$A$10:$J$13,6)</f>
        <v>0</v>
      </c>
      <c r="X54" s="32">
        <f>VLOOKUP($S54,'3º DIV'!$A$10:$J$13,7)</f>
        <v>0</v>
      </c>
      <c r="Y54" s="32">
        <f>VLOOKUP($S54,'3º DIV'!$A$10:$J$13,8)</f>
        <v>0</v>
      </c>
      <c r="Z54" s="32">
        <f>VLOOKUP($S54,'3º DIV'!$A$10:$J$13,9)</f>
        <v>0</v>
      </c>
      <c r="AA54" s="167">
        <f>VLOOKUP($S54,'3º DIV'!$A$10:$J$13,10)</f>
        <v>0</v>
      </c>
      <c r="AB54" s="68">
        <f>PERFIL_3_DIV!AZ48*'3º DIV'!T54</f>
        <v>0</v>
      </c>
      <c r="AC54" s="68">
        <f>PERFIL_3_DIV!BA48*'3º DIV'!U54</f>
        <v>0</v>
      </c>
      <c r="AD54" s="68">
        <f>PERFIL_3_DIV!BB48*'3º DIV'!V54</f>
        <v>0</v>
      </c>
      <c r="AE54" s="68">
        <f>PERFIL_3_DIV!BC48*'3º DIV'!W54</f>
        <v>0</v>
      </c>
      <c r="AF54" s="68">
        <f>PERFIL_3_DIV!BD48*'3º DIV'!X54</f>
        <v>0</v>
      </c>
      <c r="AG54" s="68">
        <f>PERFIL_3_DIV!BE48*'3º DIV'!Y54</f>
        <v>0</v>
      </c>
      <c r="AH54" s="68">
        <f>PERFIL_3_DIV!BF48*'3º DIV'!Z54</f>
        <v>0</v>
      </c>
      <c r="AI54" s="155">
        <f>PERFIL_3_DIV!BG48*'3º DIV'!AA54</f>
        <v>0</v>
      </c>
      <c r="AJ54" s="154">
        <f t="shared" si="10"/>
        <v>0</v>
      </c>
      <c r="AK54" s="68">
        <f t="shared" si="11"/>
        <v>0</v>
      </c>
      <c r="AL54" s="68">
        <f t="shared" si="12"/>
        <v>0</v>
      </c>
      <c r="AM54" s="68">
        <f t="shared" si="13"/>
        <v>0</v>
      </c>
      <c r="AN54" s="68">
        <f t="shared" si="14"/>
        <v>0</v>
      </c>
      <c r="AO54" s="68">
        <f t="shared" si="15"/>
        <v>0</v>
      </c>
      <c r="AP54" s="68">
        <f t="shared" si="16"/>
        <v>0</v>
      </c>
      <c r="AQ54" s="155">
        <f t="shared" si="17"/>
        <v>0</v>
      </c>
    </row>
    <row r="55" spans="1:43">
      <c r="A55" s="29">
        <v>36</v>
      </c>
      <c r="B55" s="144" t="str">
        <f>PERFIL_3_DIV!B49</f>
        <v>Alumno/a 36</v>
      </c>
      <c r="C55" s="148">
        <f t="shared" si="2"/>
        <v>38</v>
      </c>
      <c r="D55" s="147">
        <f t="shared" si="3"/>
        <v>20</v>
      </c>
      <c r="E55" s="147">
        <f t="shared" si="4"/>
        <v>41</v>
      </c>
      <c r="F55" s="147">
        <f t="shared" si="5"/>
        <v>36</v>
      </c>
      <c r="G55" s="147">
        <f t="shared" si="6"/>
        <v>57</v>
      </c>
      <c r="H55" s="147">
        <f t="shared" si="7"/>
        <v>39</v>
      </c>
      <c r="I55" s="147">
        <f t="shared" si="8"/>
        <v>20</v>
      </c>
      <c r="J55" s="147">
        <f t="shared" si="9"/>
        <v>31</v>
      </c>
      <c r="K55" s="154">
        <f>PERFIL_3_DIV!C49*'3º DIV'!C$3+PERFIL_3_DIV!K49*'3º DIV'!C$4+PERFIL_3_DIV!S49*'3º DIV'!C$5+PERFIL_3_DIV!AA49*'3º DIV'!C$6+PERFIL_3_DIV!AI49*'3º DIV'!C$7+PERFIL_3_DIV!AQ49*'3º DIV'!C$8</f>
        <v>0</v>
      </c>
      <c r="L55" s="68">
        <f>PERFIL_3_DIV!D49*'3º DIV'!D$3+PERFIL_3_DIV!L49*'3º DIV'!D$4+PERFIL_3_DIV!T49*'3º DIV'!D$5+PERFIL_3_DIV!AB49*'3º DIV'!D$6+PERFIL_3_DIV!AJ49*'3º DIV'!D$7+PERFIL_3_DIV!AR49*'3º DIV'!D$8</f>
        <v>0</v>
      </c>
      <c r="M55" s="68">
        <f>PERFIL_3_DIV!E49*'3º DIV'!E$3+PERFIL_3_DIV!M49*'3º DIV'!E$4+PERFIL_3_DIV!U49*'3º DIV'!E$5+PERFIL_3_DIV!AC49*'3º DIV'!E$6+PERFIL_3_DIV!AK49*'3º DIV'!E$7+PERFIL_3_DIV!AS49*'3º DIV'!E$8</f>
        <v>0</v>
      </c>
      <c r="N55" s="68">
        <f>PERFIL_3_DIV!F49*'3º DIV'!F$3+PERFIL_3_DIV!N49*'3º DIV'!F$4+PERFIL_3_DIV!V49*'3º DIV'!F$5+PERFIL_3_DIV!AD49*'3º DIV'!F$6+PERFIL_3_DIV!AL49*'3º DIV'!F$7+PERFIL_3_DIV!AT49*'3º DIV'!F$8</f>
        <v>0</v>
      </c>
      <c r="O55" s="68">
        <f>PERFIL_3_DIV!G49*'3º DIV'!G$3+PERFIL_3_DIV!O49*'3º DIV'!G$4+PERFIL_3_DIV!W49*'3º DIV'!G$5+PERFIL_3_DIV!AE49*'3º DIV'!G$6+PERFIL_3_DIV!AM49*'3º DIV'!G$7+PERFIL_3_DIV!AU49*'3º DIV'!G$8</f>
        <v>0</v>
      </c>
      <c r="P55" s="68">
        <f>PERFIL_3_DIV!H49*'3º DIV'!H$3+PERFIL_3_DIV!P49*'3º DIV'!H$4+PERFIL_3_DIV!X49*'3º DIV'!H$5+PERFIL_3_DIV!AF49*'3º DIV'!H$6+PERFIL_3_DIV!AN49*'3º DIV'!H$7+PERFIL_3_DIV!AV49*'3º DIV'!H$8</f>
        <v>0</v>
      </c>
      <c r="Q55" s="68">
        <f>PERFIL_3_DIV!I49*'3º DIV'!I$3+PERFIL_3_DIV!Q49*'3º DIV'!I$4+PERFIL_3_DIV!Y49*'3º DIV'!I$5+PERFIL_3_DIV!AG49*'3º DIV'!I$6+PERFIL_3_DIV!AO49*'3º DIV'!I$7+PERFIL_3_DIV!AW49*'3º DIV'!I$8</f>
        <v>0</v>
      </c>
      <c r="R55" s="68">
        <f>PERFIL_3_DIV!J49*'3º DIV'!J$3+PERFIL_3_DIV!R49*'3º DIV'!J$4+PERFIL_3_DIV!Z49*'3º DIV'!J$5+PERFIL_3_DIV!AH49*'3º DIV'!J$6+PERFIL_3_DIV!AP49*'3º DIV'!J$7+PERFIL_3_DIV!AX49*'3º DIV'!J$8</f>
        <v>0</v>
      </c>
      <c r="S55" s="154">
        <f>IF(PERFIL_3_DIV!AY49='3º DIV'!$B$10,1,IF(PERFIL_3_DIV!AY49='3º DIV'!$B$11,2,IF(PERFIL_3_DIV!AY49='3º DIV'!$B$12,3,4)))</f>
        <v>1</v>
      </c>
      <c r="T55" s="161">
        <f>VLOOKUP($S55,'3º DIV'!$A$10:$J$13,3)</f>
        <v>0</v>
      </c>
      <c r="U55" s="32">
        <f>VLOOKUP($S55,'3º DIV'!$A$10:$J$13,4)</f>
        <v>0</v>
      </c>
      <c r="V55" s="32">
        <f>VLOOKUP($S55,'3º DIV'!$A$10:$J$13,5)</f>
        <v>0</v>
      </c>
      <c r="W55" s="32">
        <f>VLOOKUP($S55,'3º DIV'!$A$10:$J$13,6)</f>
        <v>0</v>
      </c>
      <c r="X55" s="32">
        <f>VLOOKUP($S55,'3º DIV'!$A$10:$J$13,7)</f>
        <v>0</v>
      </c>
      <c r="Y55" s="32">
        <f>VLOOKUP($S55,'3º DIV'!$A$10:$J$13,8)</f>
        <v>0</v>
      </c>
      <c r="Z55" s="32">
        <f>VLOOKUP($S55,'3º DIV'!$A$10:$J$13,9)</f>
        <v>0</v>
      </c>
      <c r="AA55" s="167">
        <f>VLOOKUP($S55,'3º DIV'!$A$10:$J$13,10)</f>
        <v>0</v>
      </c>
      <c r="AB55" s="68">
        <f>PERFIL_3_DIV!AZ49*'3º DIV'!T55</f>
        <v>0</v>
      </c>
      <c r="AC55" s="68">
        <f>PERFIL_3_DIV!BA49*'3º DIV'!U55</f>
        <v>0</v>
      </c>
      <c r="AD55" s="68">
        <f>PERFIL_3_DIV!BB49*'3º DIV'!V55</f>
        <v>0</v>
      </c>
      <c r="AE55" s="68">
        <f>PERFIL_3_DIV!BC49*'3º DIV'!W55</f>
        <v>0</v>
      </c>
      <c r="AF55" s="68">
        <f>PERFIL_3_DIV!BD49*'3º DIV'!X55</f>
        <v>0</v>
      </c>
      <c r="AG55" s="68">
        <f>PERFIL_3_DIV!BE49*'3º DIV'!Y55</f>
        <v>0</v>
      </c>
      <c r="AH55" s="68">
        <f>PERFIL_3_DIV!BF49*'3º DIV'!Z55</f>
        <v>0</v>
      </c>
      <c r="AI55" s="155">
        <f>PERFIL_3_DIV!BG49*'3º DIV'!AA55</f>
        <v>0</v>
      </c>
      <c r="AJ55" s="154">
        <f t="shared" si="10"/>
        <v>0</v>
      </c>
      <c r="AK55" s="68">
        <f t="shared" si="11"/>
        <v>0</v>
      </c>
      <c r="AL55" s="68">
        <f t="shared" si="12"/>
        <v>0</v>
      </c>
      <c r="AM55" s="68">
        <f t="shared" si="13"/>
        <v>0</v>
      </c>
      <c r="AN55" s="68">
        <f t="shared" si="14"/>
        <v>0</v>
      </c>
      <c r="AO55" s="68">
        <f t="shared" si="15"/>
        <v>0</v>
      </c>
      <c r="AP55" s="68">
        <f t="shared" si="16"/>
        <v>0</v>
      </c>
      <c r="AQ55" s="155">
        <f t="shared" si="17"/>
        <v>0</v>
      </c>
    </row>
    <row r="56" spans="1:43">
      <c r="A56" s="29">
        <v>37</v>
      </c>
      <c r="B56" s="145" t="str">
        <f>PERFIL_3_DIV!B50</f>
        <v>Alumno/a 37</v>
      </c>
      <c r="C56" s="148">
        <f t="shared" si="2"/>
        <v>38</v>
      </c>
      <c r="D56" s="147">
        <f t="shared" si="3"/>
        <v>20</v>
      </c>
      <c r="E56" s="147">
        <f t="shared" si="4"/>
        <v>41</v>
      </c>
      <c r="F56" s="147">
        <f t="shared" si="5"/>
        <v>36</v>
      </c>
      <c r="G56" s="147">
        <f t="shared" si="6"/>
        <v>57</v>
      </c>
      <c r="H56" s="147">
        <f t="shared" si="7"/>
        <v>39</v>
      </c>
      <c r="I56" s="147">
        <f t="shared" si="8"/>
        <v>20</v>
      </c>
      <c r="J56" s="147">
        <f t="shared" si="9"/>
        <v>31</v>
      </c>
      <c r="K56" s="154">
        <f>PERFIL_3_DIV!C50*'3º DIV'!C$3+PERFIL_3_DIV!K50*'3º DIV'!C$4+PERFIL_3_DIV!S50*'3º DIV'!C$5+PERFIL_3_DIV!AA50*'3º DIV'!C$6+PERFIL_3_DIV!AI50*'3º DIV'!C$7+PERFIL_3_DIV!AQ50*'3º DIV'!C$8</f>
        <v>0</v>
      </c>
      <c r="L56" s="68">
        <f>PERFIL_3_DIV!D50*'3º DIV'!D$3+PERFIL_3_DIV!L50*'3º DIV'!D$4+PERFIL_3_DIV!T50*'3º DIV'!D$5+PERFIL_3_DIV!AB50*'3º DIV'!D$6+PERFIL_3_DIV!AJ50*'3º DIV'!D$7+PERFIL_3_DIV!AR50*'3º DIV'!D$8</f>
        <v>0</v>
      </c>
      <c r="M56" s="68">
        <f>PERFIL_3_DIV!E50*'3º DIV'!E$3+PERFIL_3_DIV!M50*'3º DIV'!E$4+PERFIL_3_DIV!U50*'3º DIV'!E$5+PERFIL_3_DIV!AC50*'3º DIV'!E$6+PERFIL_3_DIV!AK50*'3º DIV'!E$7+PERFIL_3_DIV!AS50*'3º DIV'!E$8</f>
        <v>0</v>
      </c>
      <c r="N56" s="68">
        <f>PERFIL_3_DIV!F50*'3º DIV'!F$3+PERFIL_3_DIV!N50*'3º DIV'!F$4+PERFIL_3_DIV!V50*'3º DIV'!F$5+PERFIL_3_DIV!AD50*'3º DIV'!F$6+PERFIL_3_DIV!AL50*'3º DIV'!F$7+PERFIL_3_DIV!AT50*'3º DIV'!F$8</f>
        <v>0</v>
      </c>
      <c r="O56" s="68">
        <f>PERFIL_3_DIV!G50*'3º DIV'!G$3+PERFIL_3_DIV!O50*'3º DIV'!G$4+PERFIL_3_DIV!W50*'3º DIV'!G$5+PERFIL_3_DIV!AE50*'3º DIV'!G$6+PERFIL_3_DIV!AM50*'3º DIV'!G$7+PERFIL_3_DIV!AU50*'3º DIV'!G$8</f>
        <v>0</v>
      </c>
      <c r="P56" s="68">
        <f>PERFIL_3_DIV!H50*'3º DIV'!H$3+PERFIL_3_DIV!P50*'3º DIV'!H$4+PERFIL_3_DIV!X50*'3º DIV'!H$5+PERFIL_3_DIV!AF50*'3º DIV'!H$6+PERFIL_3_DIV!AN50*'3º DIV'!H$7+PERFIL_3_DIV!AV50*'3º DIV'!H$8</f>
        <v>0</v>
      </c>
      <c r="Q56" s="68">
        <f>PERFIL_3_DIV!I50*'3º DIV'!I$3+PERFIL_3_DIV!Q50*'3º DIV'!I$4+PERFIL_3_DIV!Y50*'3º DIV'!I$5+PERFIL_3_DIV!AG50*'3º DIV'!I$6+PERFIL_3_DIV!AO50*'3º DIV'!I$7+PERFIL_3_DIV!AW50*'3º DIV'!I$8</f>
        <v>0</v>
      </c>
      <c r="R56" s="68">
        <f>PERFIL_3_DIV!J50*'3º DIV'!J$3+PERFIL_3_DIV!R50*'3º DIV'!J$4+PERFIL_3_DIV!Z50*'3º DIV'!J$5+PERFIL_3_DIV!AH50*'3º DIV'!J$6+PERFIL_3_DIV!AP50*'3º DIV'!J$7+PERFIL_3_DIV!AX50*'3º DIV'!J$8</f>
        <v>0</v>
      </c>
      <c r="S56" s="154">
        <f>IF(PERFIL_3_DIV!AY50='3º DIV'!$B$10,1,IF(PERFIL_3_DIV!AY50='3º DIV'!$B$11,2,IF(PERFIL_3_DIV!AY50='3º DIV'!$B$12,3,4)))</f>
        <v>1</v>
      </c>
      <c r="T56" s="161">
        <f>VLOOKUP($S56,'3º DIV'!$A$10:$J$13,3)</f>
        <v>0</v>
      </c>
      <c r="U56" s="32">
        <f>VLOOKUP($S56,'3º DIV'!$A$10:$J$13,4)</f>
        <v>0</v>
      </c>
      <c r="V56" s="32">
        <f>VLOOKUP($S56,'3º DIV'!$A$10:$J$13,5)</f>
        <v>0</v>
      </c>
      <c r="W56" s="32">
        <f>VLOOKUP($S56,'3º DIV'!$A$10:$J$13,6)</f>
        <v>0</v>
      </c>
      <c r="X56" s="32">
        <f>VLOOKUP($S56,'3º DIV'!$A$10:$J$13,7)</f>
        <v>0</v>
      </c>
      <c r="Y56" s="32">
        <f>VLOOKUP($S56,'3º DIV'!$A$10:$J$13,8)</f>
        <v>0</v>
      </c>
      <c r="Z56" s="32">
        <f>VLOOKUP($S56,'3º DIV'!$A$10:$J$13,9)</f>
        <v>0</v>
      </c>
      <c r="AA56" s="167">
        <f>VLOOKUP($S56,'3º DIV'!$A$10:$J$13,10)</f>
        <v>0</v>
      </c>
      <c r="AB56" s="68">
        <f>PERFIL_3_DIV!AZ50*'3º DIV'!T56</f>
        <v>0</v>
      </c>
      <c r="AC56" s="68">
        <f>PERFIL_3_DIV!BA50*'3º DIV'!U56</f>
        <v>0</v>
      </c>
      <c r="AD56" s="68">
        <f>PERFIL_3_DIV!BB50*'3º DIV'!V56</f>
        <v>0</v>
      </c>
      <c r="AE56" s="68">
        <f>PERFIL_3_DIV!BC50*'3º DIV'!W56</f>
        <v>0</v>
      </c>
      <c r="AF56" s="68">
        <f>PERFIL_3_DIV!BD50*'3º DIV'!X56</f>
        <v>0</v>
      </c>
      <c r="AG56" s="68">
        <f>PERFIL_3_DIV!BE50*'3º DIV'!Y56</f>
        <v>0</v>
      </c>
      <c r="AH56" s="68">
        <f>PERFIL_3_DIV!BF50*'3º DIV'!Z56</f>
        <v>0</v>
      </c>
      <c r="AI56" s="155">
        <f>PERFIL_3_DIV!BG50*'3º DIV'!AA56</f>
        <v>0</v>
      </c>
      <c r="AJ56" s="154">
        <f t="shared" si="10"/>
        <v>0</v>
      </c>
      <c r="AK56" s="68">
        <f t="shared" si="11"/>
        <v>0</v>
      </c>
      <c r="AL56" s="68">
        <f t="shared" si="12"/>
        <v>0</v>
      </c>
      <c r="AM56" s="68">
        <f t="shared" si="13"/>
        <v>0</v>
      </c>
      <c r="AN56" s="68">
        <f t="shared" si="14"/>
        <v>0</v>
      </c>
      <c r="AO56" s="68">
        <f t="shared" si="15"/>
        <v>0</v>
      </c>
      <c r="AP56" s="68">
        <f t="shared" si="16"/>
        <v>0</v>
      </c>
      <c r="AQ56" s="155">
        <f t="shared" si="17"/>
        <v>0</v>
      </c>
    </row>
    <row r="57" spans="1:43">
      <c r="A57" s="66">
        <v>38</v>
      </c>
      <c r="B57" s="144" t="str">
        <f>PERFIL_3_DIV!B51</f>
        <v>Alumno/a 38</v>
      </c>
      <c r="C57" s="148">
        <f t="shared" si="2"/>
        <v>38</v>
      </c>
      <c r="D57" s="147">
        <f t="shared" si="3"/>
        <v>20</v>
      </c>
      <c r="E57" s="147">
        <f t="shared" si="4"/>
        <v>41</v>
      </c>
      <c r="F57" s="147">
        <f t="shared" si="5"/>
        <v>36</v>
      </c>
      <c r="G57" s="147">
        <f t="shared" si="6"/>
        <v>57</v>
      </c>
      <c r="H57" s="147">
        <f t="shared" si="7"/>
        <v>39</v>
      </c>
      <c r="I57" s="147">
        <f t="shared" si="8"/>
        <v>20</v>
      </c>
      <c r="J57" s="147">
        <f t="shared" si="9"/>
        <v>31</v>
      </c>
      <c r="K57" s="154">
        <f>PERFIL_3_DIV!C51*'3º DIV'!C$3+PERFIL_3_DIV!K51*'3º DIV'!C$4+PERFIL_3_DIV!S51*'3º DIV'!C$5+PERFIL_3_DIV!AA51*'3º DIV'!C$6+PERFIL_3_DIV!AI51*'3º DIV'!C$7+PERFIL_3_DIV!AQ51*'3º DIV'!C$8</f>
        <v>0</v>
      </c>
      <c r="L57" s="68">
        <f>PERFIL_3_DIV!D51*'3º DIV'!D$3+PERFIL_3_DIV!L51*'3º DIV'!D$4+PERFIL_3_DIV!T51*'3º DIV'!D$5+PERFIL_3_DIV!AB51*'3º DIV'!D$6+PERFIL_3_DIV!AJ51*'3º DIV'!D$7+PERFIL_3_DIV!AR51*'3º DIV'!D$8</f>
        <v>0</v>
      </c>
      <c r="M57" s="68">
        <f>PERFIL_3_DIV!E51*'3º DIV'!E$3+PERFIL_3_DIV!M51*'3º DIV'!E$4+PERFIL_3_DIV!U51*'3º DIV'!E$5+PERFIL_3_DIV!AC51*'3º DIV'!E$6+PERFIL_3_DIV!AK51*'3º DIV'!E$7+PERFIL_3_DIV!AS51*'3º DIV'!E$8</f>
        <v>0</v>
      </c>
      <c r="N57" s="68">
        <f>PERFIL_3_DIV!F51*'3º DIV'!F$3+PERFIL_3_DIV!N51*'3º DIV'!F$4+PERFIL_3_DIV!V51*'3º DIV'!F$5+PERFIL_3_DIV!AD51*'3º DIV'!F$6+PERFIL_3_DIV!AL51*'3º DIV'!F$7+PERFIL_3_DIV!AT51*'3º DIV'!F$8</f>
        <v>0</v>
      </c>
      <c r="O57" s="68">
        <f>PERFIL_3_DIV!G51*'3º DIV'!G$3+PERFIL_3_DIV!O51*'3º DIV'!G$4+PERFIL_3_DIV!W51*'3º DIV'!G$5+PERFIL_3_DIV!AE51*'3º DIV'!G$6+PERFIL_3_DIV!AM51*'3º DIV'!G$7+PERFIL_3_DIV!AU51*'3º DIV'!G$8</f>
        <v>0</v>
      </c>
      <c r="P57" s="68">
        <f>PERFIL_3_DIV!H51*'3º DIV'!H$3+PERFIL_3_DIV!P51*'3º DIV'!H$4+PERFIL_3_DIV!X51*'3º DIV'!H$5+PERFIL_3_DIV!AF51*'3º DIV'!H$6+PERFIL_3_DIV!AN51*'3º DIV'!H$7+PERFIL_3_DIV!AV51*'3º DIV'!H$8</f>
        <v>0</v>
      </c>
      <c r="Q57" s="68">
        <f>PERFIL_3_DIV!I51*'3º DIV'!I$3+PERFIL_3_DIV!Q51*'3º DIV'!I$4+PERFIL_3_DIV!Y51*'3º DIV'!I$5+PERFIL_3_DIV!AG51*'3º DIV'!I$6+PERFIL_3_DIV!AO51*'3º DIV'!I$7+PERFIL_3_DIV!AW51*'3º DIV'!I$8</f>
        <v>0</v>
      </c>
      <c r="R57" s="68">
        <f>PERFIL_3_DIV!J51*'3º DIV'!J$3+PERFIL_3_DIV!R51*'3º DIV'!J$4+PERFIL_3_DIV!Z51*'3º DIV'!J$5+PERFIL_3_DIV!AH51*'3º DIV'!J$6+PERFIL_3_DIV!AP51*'3º DIV'!J$7+PERFIL_3_DIV!AX51*'3º DIV'!J$8</f>
        <v>0</v>
      </c>
      <c r="S57" s="154">
        <f>IF(PERFIL_3_DIV!AY51='3º DIV'!$B$10,1,IF(PERFIL_3_DIV!AY51='3º DIV'!$B$11,2,IF(PERFIL_3_DIV!AY51='3º DIV'!$B$12,3,4)))</f>
        <v>1</v>
      </c>
      <c r="T57" s="161">
        <f>VLOOKUP($S57,'3º DIV'!$A$10:$J$13,3)</f>
        <v>0</v>
      </c>
      <c r="U57" s="32">
        <f>VLOOKUP($S57,'3º DIV'!$A$10:$J$13,4)</f>
        <v>0</v>
      </c>
      <c r="V57" s="32">
        <f>VLOOKUP($S57,'3º DIV'!$A$10:$J$13,5)</f>
        <v>0</v>
      </c>
      <c r="W57" s="32">
        <f>VLOOKUP($S57,'3º DIV'!$A$10:$J$13,6)</f>
        <v>0</v>
      </c>
      <c r="X57" s="32">
        <f>VLOOKUP($S57,'3º DIV'!$A$10:$J$13,7)</f>
        <v>0</v>
      </c>
      <c r="Y57" s="32">
        <f>VLOOKUP($S57,'3º DIV'!$A$10:$J$13,8)</f>
        <v>0</v>
      </c>
      <c r="Z57" s="32">
        <f>VLOOKUP($S57,'3º DIV'!$A$10:$J$13,9)</f>
        <v>0</v>
      </c>
      <c r="AA57" s="167">
        <f>VLOOKUP($S57,'3º DIV'!$A$10:$J$13,10)</f>
        <v>0</v>
      </c>
      <c r="AB57" s="68">
        <f>PERFIL_3_DIV!AZ51*'3º DIV'!T57</f>
        <v>0</v>
      </c>
      <c r="AC57" s="68">
        <f>PERFIL_3_DIV!BA51*'3º DIV'!U57</f>
        <v>0</v>
      </c>
      <c r="AD57" s="68">
        <f>PERFIL_3_DIV!BB51*'3º DIV'!V57</f>
        <v>0</v>
      </c>
      <c r="AE57" s="68">
        <f>PERFIL_3_DIV!BC51*'3º DIV'!W57</f>
        <v>0</v>
      </c>
      <c r="AF57" s="68">
        <f>PERFIL_3_DIV!BD51*'3º DIV'!X57</f>
        <v>0</v>
      </c>
      <c r="AG57" s="68">
        <f>PERFIL_3_DIV!BE51*'3º DIV'!Y57</f>
        <v>0</v>
      </c>
      <c r="AH57" s="68">
        <f>PERFIL_3_DIV!BF51*'3º DIV'!Z57</f>
        <v>0</v>
      </c>
      <c r="AI57" s="155">
        <f>PERFIL_3_DIV!BG51*'3º DIV'!AA57</f>
        <v>0</v>
      </c>
      <c r="AJ57" s="154">
        <f t="shared" si="10"/>
        <v>0</v>
      </c>
      <c r="AK57" s="68">
        <f t="shared" si="11"/>
        <v>0</v>
      </c>
      <c r="AL57" s="68">
        <f t="shared" si="12"/>
        <v>0</v>
      </c>
      <c r="AM57" s="68">
        <f t="shared" si="13"/>
        <v>0</v>
      </c>
      <c r="AN57" s="68">
        <f t="shared" si="14"/>
        <v>0</v>
      </c>
      <c r="AO57" s="68">
        <f t="shared" si="15"/>
        <v>0</v>
      </c>
      <c r="AP57" s="68">
        <f t="shared" si="16"/>
        <v>0</v>
      </c>
      <c r="AQ57" s="155">
        <f t="shared" si="17"/>
        <v>0</v>
      </c>
    </row>
    <row r="58" spans="1:43">
      <c r="A58" s="29">
        <v>39</v>
      </c>
      <c r="B58" s="145" t="str">
        <f>PERFIL_3_DIV!B52</f>
        <v>Alumno/a 39</v>
      </c>
      <c r="C58" s="148">
        <f t="shared" si="2"/>
        <v>38</v>
      </c>
      <c r="D58" s="147">
        <f t="shared" si="3"/>
        <v>20</v>
      </c>
      <c r="E58" s="147">
        <f t="shared" si="4"/>
        <v>41</v>
      </c>
      <c r="F58" s="147">
        <f t="shared" si="5"/>
        <v>36</v>
      </c>
      <c r="G58" s="147">
        <f t="shared" si="6"/>
        <v>57</v>
      </c>
      <c r="H58" s="147">
        <f t="shared" si="7"/>
        <v>39</v>
      </c>
      <c r="I58" s="147">
        <f t="shared" si="8"/>
        <v>20</v>
      </c>
      <c r="J58" s="147">
        <f t="shared" si="9"/>
        <v>31</v>
      </c>
      <c r="K58" s="154">
        <f>PERFIL_3_DIV!C52*'3º DIV'!C$3+PERFIL_3_DIV!K52*'3º DIV'!C$4+PERFIL_3_DIV!S52*'3º DIV'!C$5+PERFIL_3_DIV!AA52*'3º DIV'!C$6+PERFIL_3_DIV!AI52*'3º DIV'!C$7+PERFIL_3_DIV!AQ52*'3º DIV'!C$8</f>
        <v>0</v>
      </c>
      <c r="L58" s="68">
        <f>PERFIL_3_DIV!D52*'3º DIV'!D$3+PERFIL_3_DIV!L52*'3º DIV'!D$4+PERFIL_3_DIV!T52*'3º DIV'!D$5+PERFIL_3_DIV!AB52*'3º DIV'!D$6+PERFIL_3_DIV!AJ52*'3º DIV'!D$7+PERFIL_3_DIV!AR52*'3º DIV'!D$8</f>
        <v>0</v>
      </c>
      <c r="M58" s="68">
        <f>PERFIL_3_DIV!E52*'3º DIV'!E$3+PERFIL_3_DIV!M52*'3º DIV'!E$4+PERFIL_3_DIV!U52*'3º DIV'!E$5+PERFIL_3_DIV!AC52*'3º DIV'!E$6+PERFIL_3_DIV!AK52*'3º DIV'!E$7+PERFIL_3_DIV!AS52*'3º DIV'!E$8</f>
        <v>0</v>
      </c>
      <c r="N58" s="68">
        <f>PERFIL_3_DIV!F52*'3º DIV'!F$3+PERFIL_3_DIV!N52*'3º DIV'!F$4+PERFIL_3_DIV!V52*'3º DIV'!F$5+PERFIL_3_DIV!AD52*'3º DIV'!F$6+PERFIL_3_DIV!AL52*'3º DIV'!F$7+PERFIL_3_DIV!AT52*'3º DIV'!F$8</f>
        <v>0</v>
      </c>
      <c r="O58" s="68">
        <f>PERFIL_3_DIV!G52*'3º DIV'!G$3+PERFIL_3_DIV!O52*'3º DIV'!G$4+PERFIL_3_DIV!W52*'3º DIV'!G$5+PERFIL_3_DIV!AE52*'3º DIV'!G$6+PERFIL_3_DIV!AM52*'3º DIV'!G$7+PERFIL_3_DIV!AU52*'3º DIV'!G$8</f>
        <v>0</v>
      </c>
      <c r="P58" s="68">
        <f>PERFIL_3_DIV!H52*'3º DIV'!H$3+PERFIL_3_DIV!P52*'3º DIV'!H$4+PERFIL_3_DIV!X52*'3º DIV'!H$5+PERFIL_3_DIV!AF52*'3º DIV'!H$6+PERFIL_3_DIV!AN52*'3º DIV'!H$7+PERFIL_3_DIV!AV52*'3º DIV'!H$8</f>
        <v>0</v>
      </c>
      <c r="Q58" s="68">
        <f>PERFIL_3_DIV!I52*'3º DIV'!I$3+PERFIL_3_DIV!Q52*'3º DIV'!I$4+PERFIL_3_DIV!Y52*'3º DIV'!I$5+PERFIL_3_DIV!AG52*'3º DIV'!I$6+PERFIL_3_DIV!AO52*'3º DIV'!I$7+PERFIL_3_DIV!AW52*'3º DIV'!I$8</f>
        <v>0</v>
      </c>
      <c r="R58" s="68">
        <f>PERFIL_3_DIV!J52*'3º DIV'!J$3+PERFIL_3_DIV!R52*'3º DIV'!J$4+PERFIL_3_DIV!Z52*'3º DIV'!J$5+PERFIL_3_DIV!AH52*'3º DIV'!J$6+PERFIL_3_DIV!AP52*'3º DIV'!J$7+PERFIL_3_DIV!AX52*'3º DIV'!J$8</f>
        <v>0</v>
      </c>
      <c r="S58" s="154">
        <f>IF(PERFIL_3_DIV!AY52='3º DIV'!$B$10,1,IF(PERFIL_3_DIV!AY52='3º DIV'!$B$11,2,IF(PERFIL_3_DIV!AY52='3º DIV'!$B$12,3,4)))</f>
        <v>1</v>
      </c>
      <c r="T58" s="161">
        <f>VLOOKUP($S58,'3º DIV'!$A$10:$J$13,3)</f>
        <v>0</v>
      </c>
      <c r="U58" s="32">
        <f>VLOOKUP($S58,'3º DIV'!$A$10:$J$13,4)</f>
        <v>0</v>
      </c>
      <c r="V58" s="32">
        <f>VLOOKUP($S58,'3º DIV'!$A$10:$J$13,5)</f>
        <v>0</v>
      </c>
      <c r="W58" s="32">
        <f>VLOOKUP($S58,'3º DIV'!$A$10:$J$13,6)</f>
        <v>0</v>
      </c>
      <c r="X58" s="32">
        <f>VLOOKUP($S58,'3º DIV'!$A$10:$J$13,7)</f>
        <v>0</v>
      </c>
      <c r="Y58" s="32">
        <f>VLOOKUP($S58,'3º DIV'!$A$10:$J$13,8)</f>
        <v>0</v>
      </c>
      <c r="Z58" s="32">
        <f>VLOOKUP($S58,'3º DIV'!$A$10:$J$13,9)</f>
        <v>0</v>
      </c>
      <c r="AA58" s="167">
        <f>VLOOKUP($S58,'3º DIV'!$A$10:$J$13,10)</f>
        <v>0</v>
      </c>
      <c r="AB58" s="68">
        <f>PERFIL_3_DIV!AZ52*'3º DIV'!T58</f>
        <v>0</v>
      </c>
      <c r="AC58" s="68">
        <f>PERFIL_3_DIV!BA52*'3º DIV'!U58</f>
        <v>0</v>
      </c>
      <c r="AD58" s="68">
        <f>PERFIL_3_DIV!BB52*'3º DIV'!V58</f>
        <v>0</v>
      </c>
      <c r="AE58" s="68">
        <f>PERFIL_3_DIV!BC52*'3º DIV'!W58</f>
        <v>0</v>
      </c>
      <c r="AF58" s="68">
        <f>PERFIL_3_DIV!BD52*'3º DIV'!X58</f>
        <v>0</v>
      </c>
      <c r="AG58" s="68">
        <f>PERFIL_3_DIV!BE52*'3º DIV'!Y58</f>
        <v>0</v>
      </c>
      <c r="AH58" s="68">
        <f>PERFIL_3_DIV!BF52*'3º DIV'!Z58</f>
        <v>0</v>
      </c>
      <c r="AI58" s="155">
        <f>PERFIL_3_DIV!BG52*'3º DIV'!AA58</f>
        <v>0</v>
      </c>
      <c r="AJ58" s="154">
        <f t="shared" si="10"/>
        <v>0</v>
      </c>
      <c r="AK58" s="68">
        <f t="shared" si="11"/>
        <v>0</v>
      </c>
      <c r="AL58" s="68">
        <f t="shared" si="12"/>
        <v>0</v>
      </c>
      <c r="AM58" s="68">
        <f t="shared" si="13"/>
        <v>0</v>
      </c>
      <c r="AN58" s="68">
        <f t="shared" si="14"/>
        <v>0</v>
      </c>
      <c r="AO58" s="68">
        <f t="shared" si="15"/>
        <v>0</v>
      </c>
      <c r="AP58" s="68">
        <f t="shared" si="16"/>
        <v>0</v>
      </c>
      <c r="AQ58" s="155">
        <f t="shared" si="17"/>
        <v>0</v>
      </c>
    </row>
    <row r="59" spans="1:43" ht="17" thickBot="1">
      <c r="A59" s="67">
        <v>40</v>
      </c>
      <c r="B59" s="146" t="str">
        <f>PERFIL_3_DIV!B53</f>
        <v>Alumno/a 40</v>
      </c>
      <c r="C59" s="149">
        <f t="shared" si="2"/>
        <v>38</v>
      </c>
      <c r="D59" s="150">
        <f t="shared" si="3"/>
        <v>20</v>
      </c>
      <c r="E59" s="150">
        <f t="shared" si="4"/>
        <v>41</v>
      </c>
      <c r="F59" s="150">
        <f t="shared" si="5"/>
        <v>36</v>
      </c>
      <c r="G59" s="150">
        <f t="shared" si="6"/>
        <v>57</v>
      </c>
      <c r="H59" s="150">
        <f t="shared" si="7"/>
        <v>39</v>
      </c>
      <c r="I59" s="150">
        <f t="shared" si="8"/>
        <v>20</v>
      </c>
      <c r="J59" s="150">
        <f t="shared" si="9"/>
        <v>31</v>
      </c>
      <c r="K59" s="156">
        <f>PERFIL_3_DIV!C53*'3º DIV'!C$3+PERFIL_3_DIV!K53*'3º DIV'!C$4+PERFIL_3_DIV!S53*'3º DIV'!C$5+PERFIL_3_DIV!AA53*'3º DIV'!C$6+PERFIL_3_DIV!AI53*'3º DIV'!C$7+PERFIL_3_DIV!AQ53*'3º DIV'!C$8</f>
        <v>0</v>
      </c>
      <c r="L59" s="157">
        <f>PERFIL_3_DIV!D53*'3º DIV'!D$3+PERFIL_3_DIV!L53*'3º DIV'!D$4+PERFIL_3_DIV!T53*'3º DIV'!D$5+PERFIL_3_DIV!AB53*'3º DIV'!D$6+PERFIL_3_DIV!AJ53*'3º DIV'!D$7+PERFIL_3_DIV!AR53*'3º DIV'!D$8</f>
        <v>0</v>
      </c>
      <c r="M59" s="157">
        <f>PERFIL_3_DIV!E53*'3º DIV'!E$3+PERFIL_3_DIV!M53*'3º DIV'!E$4+PERFIL_3_DIV!U53*'3º DIV'!E$5+PERFIL_3_DIV!AC53*'3º DIV'!E$6+PERFIL_3_DIV!AK53*'3º DIV'!E$7+PERFIL_3_DIV!AS53*'3º DIV'!E$8</f>
        <v>0</v>
      </c>
      <c r="N59" s="157">
        <f>PERFIL_3_DIV!F53*'3º DIV'!F$3+PERFIL_3_DIV!N53*'3º DIV'!F$4+PERFIL_3_DIV!V53*'3º DIV'!F$5+PERFIL_3_DIV!AD53*'3º DIV'!F$6+PERFIL_3_DIV!AL53*'3º DIV'!F$7+PERFIL_3_DIV!AT53*'3º DIV'!F$8</f>
        <v>0</v>
      </c>
      <c r="O59" s="157">
        <f>PERFIL_3_DIV!G53*'3º DIV'!G$3+PERFIL_3_DIV!O53*'3º DIV'!G$4+PERFIL_3_DIV!W53*'3º DIV'!G$5+PERFIL_3_DIV!AE53*'3º DIV'!G$6+PERFIL_3_DIV!AM53*'3º DIV'!G$7+PERFIL_3_DIV!AU53*'3º DIV'!G$8</f>
        <v>0</v>
      </c>
      <c r="P59" s="157">
        <f>PERFIL_3_DIV!H53*'3º DIV'!H$3+PERFIL_3_DIV!P53*'3º DIV'!H$4+PERFIL_3_DIV!X53*'3º DIV'!H$5+PERFIL_3_DIV!AF53*'3º DIV'!H$6+PERFIL_3_DIV!AN53*'3º DIV'!H$7+PERFIL_3_DIV!AV53*'3º DIV'!H$8</f>
        <v>0</v>
      </c>
      <c r="Q59" s="157">
        <f>PERFIL_3_DIV!I53*'3º DIV'!I$3+PERFIL_3_DIV!Q53*'3º DIV'!I$4+PERFIL_3_DIV!Y53*'3º DIV'!I$5+PERFIL_3_DIV!AG53*'3º DIV'!I$6+PERFIL_3_DIV!AO53*'3º DIV'!I$7+PERFIL_3_DIV!AW53*'3º DIV'!I$8</f>
        <v>0</v>
      </c>
      <c r="R59" s="157">
        <f>PERFIL_3_DIV!J53*'3º DIV'!J$3+PERFIL_3_DIV!R53*'3º DIV'!J$4+PERFIL_3_DIV!Z53*'3º DIV'!J$5+PERFIL_3_DIV!AH53*'3º DIV'!J$6+PERFIL_3_DIV!AP53*'3º DIV'!J$7+PERFIL_3_DIV!AX53*'3º DIV'!J$8</f>
        <v>0</v>
      </c>
      <c r="S59" s="156">
        <f>IF(PERFIL_3_DIV!AY53='3º DIV'!$B$10,1,IF(PERFIL_3_DIV!AY53='3º DIV'!$B$11,2,IF(PERFIL_3_DIV!AY53='3º DIV'!$B$12,3,4)))</f>
        <v>1</v>
      </c>
      <c r="T59" s="162">
        <f>VLOOKUP($S59,'3º DIV'!$A$10:$J$13,3)</f>
        <v>0</v>
      </c>
      <c r="U59" s="163">
        <f>VLOOKUP($S59,'3º DIV'!$A$10:$J$13,4)</f>
        <v>0</v>
      </c>
      <c r="V59" s="163">
        <f>VLOOKUP($S59,'3º DIV'!$A$10:$J$13,5)</f>
        <v>0</v>
      </c>
      <c r="W59" s="163">
        <f>VLOOKUP($S59,'3º DIV'!$A$10:$J$13,6)</f>
        <v>0</v>
      </c>
      <c r="X59" s="163">
        <f>VLOOKUP($S59,'3º DIV'!$A$10:$J$13,7)</f>
        <v>0</v>
      </c>
      <c r="Y59" s="163">
        <f>VLOOKUP($S59,'3º DIV'!$A$10:$J$13,8)</f>
        <v>0</v>
      </c>
      <c r="Z59" s="163">
        <f>VLOOKUP($S59,'3º DIV'!$A$10:$J$13,9)</f>
        <v>0</v>
      </c>
      <c r="AA59" s="168">
        <f>VLOOKUP($S59,'3º DIV'!$A$10:$J$13,10)</f>
        <v>0</v>
      </c>
      <c r="AB59" s="157">
        <f>PERFIL_3_DIV!AZ53*'3º DIV'!T59</f>
        <v>0</v>
      </c>
      <c r="AC59" s="157">
        <f>PERFIL_3_DIV!BA53*'3º DIV'!U59</f>
        <v>0</v>
      </c>
      <c r="AD59" s="157">
        <f>PERFIL_3_DIV!BB53*'3º DIV'!V59</f>
        <v>0</v>
      </c>
      <c r="AE59" s="157">
        <f>PERFIL_3_DIV!BC53*'3º DIV'!W59</f>
        <v>0</v>
      </c>
      <c r="AF59" s="157">
        <f>PERFIL_3_DIV!BD53*'3º DIV'!X59</f>
        <v>0</v>
      </c>
      <c r="AG59" s="157">
        <f>PERFIL_3_DIV!BE53*'3º DIV'!Y59</f>
        <v>0</v>
      </c>
      <c r="AH59" s="157">
        <f>PERFIL_3_DIV!BF53*'3º DIV'!Z59</f>
        <v>0</v>
      </c>
      <c r="AI59" s="158">
        <f>PERFIL_3_DIV!BG53*'3º DIV'!AA59</f>
        <v>0</v>
      </c>
      <c r="AJ59" s="156">
        <f t="shared" si="10"/>
        <v>0</v>
      </c>
      <c r="AK59" s="157">
        <f t="shared" si="11"/>
        <v>0</v>
      </c>
      <c r="AL59" s="157">
        <f t="shared" si="12"/>
        <v>0</v>
      </c>
      <c r="AM59" s="157">
        <f t="shared" si="13"/>
        <v>0</v>
      </c>
      <c r="AN59" s="157">
        <f t="shared" si="14"/>
        <v>0</v>
      </c>
      <c r="AO59" s="157">
        <f t="shared" si="15"/>
        <v>0</v>
      </c>
      <c r="AP59" s="157">
        <f t="shared" si="16"/>
        <v>0</v>
      </c>
      <c r="AQ59" s="158">
        <f t="shared" si="17"/>
        <v>0</v>
      </c>
    </row>
  </sheetData>
  <mergeCells count="7">
    <mergeCell ref="C17:R17"/>
    <mergeCell ref="AJ17:AQ18"/>
    <mergeCell ref="C18:J18"/>
    <mergeCell ref="K18:R18"/>
    <mergeCell ref="AB18:AI18"/>
    <mergeCell ref="S17:AI17"/>
    <mergeCell ref="S18:AA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CA0F0-3791-BA4D-B67D-73C7037E4C11}">
  <dimension ref="A1:BW70"/>
  <sheetViews>
    <sheetView zoomScale="98" zoomScaleNormal="98" workbookViewId="0">
      <pane xSplit="2" ySplit="2" topLeftCell="BS27" activePane="bottomRight" state="frozen"/>
      <selection pane="topRight" activeCell="C1" sqref="C1"/>
      <selection pane="bottomLeft" activeCell="A2" sqref="A2"/>
      <selection pane="bottomRight" activeCell="CE31" sqref="CE31"/>
    </sheetView>
  </sheetViews>
  <sheetFormatPr baseColWidth="10" defaultRowHeight="16"/>
  <cols>
    <col min="1" max="1" width="3.33203125" bestFit="1" customWidth="1"/>
    <col min="2" max="2" width="49.1640625" bestFit="1" customWidth="1"/>
    <col min="51" max="75" width="10.83203125" style="32"/>
  </cols>
  <sheetData>
    <row r="1" spans="1:18" ht="166" thickBot="1">
      <c r="C1" s="76" t="s">
        <v>85</v>
      </c>
      <c r="D1" s="77" t="s">
        <v>86</v>
      </c>
      <c r="E1" s="77" t="s">
        <v>87</v>
      </c>
      <c r="F1" s="77" t="s">
        <v>88</v>
      </c>
      <c r="G1" s="77" t="s">
        <v>89</v>
      </c>
      <c r="H1" s="77" t="s">
        <v>90</v>
      </c>
      <c r="I1" s="77" t="s">
        <v>91</v>
      </c>
      <c r="J1" s="77" t="s">
        <v>92</v>
      </c>
      <c r="K1" s="87"/>
      <c r="L1" s="87"/>
      <c r="M1" s="87"/>
      <c r="N1" s="87"/>
      <c r="O1" s="87"/>
      <c r="P1" s="87"/>
      <c r="Q1" s="87"/>
      <c r="R1" s="87"/>
    </row>
    <row r="2" spans="1:18" ht="15.75" customHeight="1" thickBot="1">
      <c r="A2" s="1" t="s">
        <v>0</v>
      </c>
      <c r="B2" s="2" t="s">
        <v>1</v>
      </c>
      <c r="C2" s="78" t="s">
        <v>94</v>
      </c>
      <c r="D2" s="79" t="s">
        <v>95</v>
      </c>
      <c r="E2" s="79" t="s">
        <v>96</v>
      </c>
      <c r="F2" s="79" t="s">
        <v>97</v>
      </c>
      <c r="G2" s="79" t="s">
        <v>98</v>
      </c>
      <c r="H2" s="79" t="s">
        <v>99</v>
      </c>
      <c r="I2" s="79" t="s">
        <v>100</v>
      </c>
      <c r="J2" s="79" t="s">
        <v>72</v>
      </c>
      <c r="K2" s="88"/>
      <c r="L2" s="88"/>
      <c r="M2" s="88"/>
      <c r="N2" s="88"/>
      <c r="O2" s="88"/>
      <c r="P2" s="88"/>
      <c r="Q2" s="88"/>
      <c r="R2" s="88"/>
    </row>
    <row r="3" spans="1:18">
      <c r="A3" s="83"/>
      <c r="B3" s="17" t="s">
        <v>80</v>
      </c>
      <c r="C3" s="68">
        <v>21</v>
      </c>
      <c r="D3" s="68">
        <v>7</v>
      </c>
      <c r="E3" s="68">
        <v>6</v>
      </c>
      <c r="F3" s="68">
        <v>13</v>
      </c>
      <c r="G3" s="68">
        <v>7</v>
      </c>
      <c r="H3" s="68">
        <v>11</v>
      </c>
      <c r="I3" s="68">
        <v>2</v>
      </c>
      <c r="J3" s="68">
        <v>9</v>
      </c>
      <c r="K3" s="68"/>
      <c r="L3" s="68"/>
      <c r="M3" s="68"/>
      <c r="N3" s="68"/>
      <c r="O3" s="68"/>
      <c r="P3" s="68"/>
      <c r="Q3" s="68"/>
      <c r="R3" s="68"/>
    </row>
    <row r="4" spans="1:18">
      <c r="A4" s="4"/>
      <c r="B4" s="18" t="s">
        <v>154</v>
      </c>
      <c r="C4" s="68">
        <v>4</v>
      </c>
      <c r="D4" s="68">
        <v>2</v>
      </c>
      <c r="E4" s="68">
        <v>20</v>
      </c>
      <c r="F4" s="68">
        <v>17</v>
      </c>
      <c r="G4" s="68">
        <v>7</v>
      </c>
      <c r="H4" s="68">
        <v>4</v>
      </c>
      <c r="I4" s="68">
        <v>10</v>
      </c>
      <c r="J4" s="68">
        <v>5</v>
      </c>
      <c r="K4" s="68"/>
      <c r="L4" s="68"/>
      <c r="M4" s="68"/>
      <c r="N4" s="68"/>
      <c r="O4" s="68"/>
      <c r="P4" s="68"/>
      <c r="Q4" s="68"/>
      <c r="R4" s="68"/>
    </row>
    <row r="5" spans="1:18">
      <c r="A5" s="4"/>
      <c r="B5" s="18" t="s">
        <v>81</v>
      </c>
      <c r="C5" s="68">
        <v>6</v>
      </c>
      <c r="D5" s="68">
        <v>11</v>
      </c>
      <c r="E5" s="68">
        <v>5</v>
      </c>
      <c r="F5" s="68">
        <v>3</v>
      </c>
      <c r="G5" s="68">
        <v>9</v>
      </c>
      <c r="H5" s="68">
        <v>2</v>
      </c>
      <c r="I5" s="68">
        <v>1</v>
      </c>
      <c r="J5" s="68">
        <v>4</v>
      </c>
      <c r="K5" s="68"/>
      <c r="L5" s="68"/>
      <c r="M5" s="68"/>
      <c r="N5" s="68"/>
      <c r="O5" s="68"/>
      <c r="P5" s="68"/>
      <c r="Q5" s="68"/>
      <c r="R5" s="68"/>
    </row>
    <row r="6" spans="1:18">
      <c r="A6" s="4"/>
      <c r="B6" s="18" t="s">
        <v>79</v>
      </c>
      <c r="C6" s="68">
        <v>7</v>
      </c>
      <c r="D6" s="68">
        <v>1</v>
      </c>
      <c r="E6" s="68">
        <v>5</v>
      </c>
      <c r="F6" s="68">
        <v>4</v>
      </c>
      <c r="G6" s="68">
        <v>6</v>
      </c>
      <c r="H6" s="68">
        <v>24</v>
      </c>
      <c r="I6" s="68">
        <v>4</v>
      </c>
      <c r="J6" s="68">
        <v>6</v>
      </c>
      <c r="K6" s="68"/>
      <c r="L6" s="68"/>
      <c r="M6" s="68"/>
      <c r="N6" s="68"/>
      <c r="O6" s="68"/>
      <c r="P6" s="68"/>
      <c r="Q6" s="68"/>
      <c r="R6" s="68"/>
    </row>
    <row r="7" spans="1:18">
      <c r="A7" s="4"/>
      <c r="B7" s="18" t="s">
        <v>77</v>
      </c>
      <c r="C7" s="68">
        <v>2</v>
      </c>
      <c r="D7" s="68">
        <v>0</v>
      </c>
      <c r="E7" s="68">
        <v>3</v>
      </c>
      <c r="F7" s="68">
        <v>1</v>
      </c>
      <c r="G7" s="68">
        <v>7</v>
      </c>
      <c r="H7" s="68">
        <v>4</v>
      </c>
      <c r="I7" s="68">
        <v>4</v>
      </c>
      <c r="J7" s="68">
        <v>4</v>
      </c>
      <c r="K7" s="68"/>
      <c r="L7" s="68"/>
      <c r="M7" s="68"/>
      <c r="N7" s="68"/>
      <c r="O7" s="68"/>
      <c r="P7" s="68"/>
      <c r="Q7" s="68"/>
      <c r="R7" s="68"/>
    </row>
    <row r="8" spans="1:18" ht="17" thickBot="1">
      <c r="A8" s="7"/>
      <c r="B8" s="106" t="s">
        <v>155</v>
      </c>
      <c r="C8" s="80">
        <f>SUM(C3:C7)</f>
        <v>40</v>
      </c>
      <c r="D8" s="80">
        <f t="shared" ref="D8:J8" si="0">SUM(D3:D7)</f>
        <v>21</v>
      </c>
      <c r="E8" s="80">
        <f t="shared" si="0"/>
        <v>39</v>
      </c>
      <c r="F8" s="80">
        <f t="shared" si="0"/>
        <v>38</v>
      </c>
      <c r="G8" s="80">
        <f t="shared" si="0"/>
        <v>36</v>
      </c>
      <c r="H8" s="80">
        <f t="shared" si="0"/>
        <v>45</v>
      </c>
      <c r="I8" s="80">
        <f t="shared" si="0"/>
        <v>21</v>
      </c>
      <c r="J8" s="80">
        <f t="shared" si="0"/>
        <v>28</v>
      </c>
      <c r="K8" s="68"/>
      <c r="L8" s="68"/>
      <c r="M8" s="68"/>
      <c r="N8" s="68"/>
      <c r="O8" s="68"/>
      <c r="P8" s="68"/>
      <c r="Q8" s="68"/>
      <c r="R8" s="68"/>
    </row>
    <row r="9" spans="1:18">
      <c r="A9" s="3">
        <v>1</v>
      </c>
      <c r="B9" s="105"/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/>
      <c r="L9" s="68"/>
      <c r="M9" s="68"/>
      <c r="N9" s="68"/>
      <c r="O9" s="68"/>
      <c r="P9" s="68"/>
      <c r="Q9" s="68"/>
      <c r="R9" s="68"/>
    </row>
    <row r="10" spans="1:18">
      <c r="A10" s="4">
        <v>2</v>
      </c>
      <c r="B10" s="105" t="s">
        <v>51</v>
      </c>
      <c r="C10" s="68">
        <v>6</v>
      </c>
      <c r="D10" s="68">
        <v>0</v>
      </c>
      <c r="E10" s="68">
        <v>13</v>
      </c>
      <c r="F10" s="68">
        <v>12</v>
      </c>
      <c r="G10" s="68">
        <v>5</v>
      </c>
      <c r="H10" s="68">
        <v>3</v>
      </c>
      <c r="I10" s="68">
        <v>5</v>
      </c>
      <c r="J10" s="68">
        <v>3</v>
      </c>
      <c r="K10" s="68"/>
      <c r="M10" s="68"/>
      <c r="N10" s="68"/>
      <c r="O10" s="68"/>
      <c r="P10" s="68"/>
      <c r="Q10" s="68"/>
      <c r="R10" s="68"/>
    </row>
    <row r="11" spans="1:18">
      <c r="A11" s="4">
        <v>3</v>
      </c>
      <c r="B11" s="105" t="s">
        <v>78</v>
      </c>
      <c r="C11" s="68">
        <v>6</v>
      </c>
      <c r="D11" s="68">
        <v>1</v>
      </c>
      <c r="E11" s="68">
        <v>10</v>
      </c>
      <c r="F11" s="68">
        <v>6</v>
      </c>
      <c r="G11" s="68">
        <v>7</v>
      </c>
      <c r="H11" s="68">
        <v>3</v>
      </c>
      <c r="I11" s="68">
        <v>3</v>
      </c>
      <c r="J11" s="68">
        <v>5</v>
      </c>
      <c r="K11" s="68"/>
      <c r="L11" s="68"/>
      <c r="M11" s="68"/>
      <c r="N11" s="68"/>
      <c r="O11" s="68"/>
      <c r="P11" s="68"/>
      <c r="Q11" s="68"/>
      <c r="R11" s="68"/>
    </row>
    <row r="12" spans="1:18">
      <c r="A12" s="4">
        <v>4</v>
      </c>
      <c r="B12" s="105" t="s">
        <v>55</v>
      </c>
      <c r="C12" s="68">
        <v>1</v>
      </c>
      <c r="D12" s="68">
        <v>0</v>
      </c>
      <c r="E12" s="68">
        <v>3</v>
      </c>
      <c r="F12" s="68">
        <v>9</v>
      </c>
      <c r="G12" s="68">
        <v>8</v>
      </c>
      <c r="H12" s="68">
        <v>6</v>
      </c>
      <c r="I12" s="68">
        <v>3</v>
      </c>
      <c r="J12" s="68">
        <v>0</v>
      </c>
      <c r="K12" s="68"/>
      <c r="L12" s="68"/>
      <c r="M12" s="68"/>
      <c r="N12" s="68"/>
      <c r="O12" s="68"/>
      <c r="P12" s="68"/>
      <c r="Q12" s="68"/>
      <c r="R12" s="68"/>
    </row>
    <row r="13" spans="1:18">
      <c r="A13" s="4">
        <v>5</v>
      </c>
      <c r="B13" s="105" t="s">
        <v>56</v>
      </c>
      <c r="C13" s="68">
        <v>4</v>
      </c>
      <c r="D13" s="68">
        <v>2</v>
      </c>
      <c r="E13" s="68">
        <v>3</v>
      </c>
      <c r="F13" s="68">
        <v>3</v>
      </c>
      <c r="G13" s="68">
        <v>6</v>
      </c>
      <c r="H13" s="68">
        <v>5</v>
      </c>
      <c r="I13" s="68">
        <v>13</v>
      </c>
      <c r="J13" s="68">
        <v>2</v>
      </c>
      <c r="K13" s="68"/>
      <c r="L13" s="68"/>
      <c r="M13" s="68"/>
      <c r="N13" s="68"/>
      <c r="O13" s="68"/>
      <c r="P13" s="68"/>
      <c r="Q13" s="68"/>
      <c r="R13" s="68"/>
    </row>
    <row r="14" spans="1:18">
      <c r="A14" s="4">
        <v>6</v>
      </c>
      <c r="B14" s="105" t="s">
        <v>65</v>
      </c>
      <c r="C14" s="68">
        <v>3</v>
      </c>
      <c r="D14" s="68">
        <v>8</v>
      </c>
      <c r="E14" s="68">
        <v>3</v>
      </c>
      <c r="F14" s="68">
        <v>1</v>
      </c>
      <c r="G14" s="68">
        <v>1</v>
      </c>
      <c r="H14" s="68">
        <v>1</v>
      </c>
      <c r="I14" s="68">
        <v>1</v>
      </c>
      <c r="J14" s="68">
        <v>2</v>
      </c>
      <c r="K14" s="68"/>
      <c r="L14" s="68"/>
      <c r="M14" s="68"/>
      <c r="N14" s="68"/>
      <c r="O14" s="68"/>
      <c r="P14" s="68"/>
      <c r="Q14" s="68"/>
      <c r="R14" s="68"/>
    </row>
    <row r="15" spans="1:18">
      <c r="A15" s="4">
        <v>7</v>
      </c>
      <c r="B15" s="105" t="s">
        <v>64</v>
      </c>
      <c r="C15" s="68">
        <v>0</v>
      </c>
      <c r="D15" s="68">
        <v>0</v>
      </c>
      <c r="E15" s="68">
        <v>0</v>
      </c>
      <c r="F15" s="68">
        <v>2</v>
      </c>
      <c r="G15" s="68">
        <v>11</v>
      </c>
      <c r="H15" s="68">
        <v>7</v>
      </c>
      <c r="I15" s="68">
        <v>6</v>
      </c>
      <c r="J15" s="68">
        <v>0</v>
      </c>
      <c r="K15" s="68"/>
      <c r="L15" s="68"/>
      <c r="M15" s="68"/>
      <c r="N15" s="68"/>
      <c r="O15" s="68"/>
      <c r="P15" s="68"/>
      <c r="Q15" s="68"/>
      <c r="R15" s="68"/>
    </row>
    <row r="16" spans="1:18">
      <c r="A16" s="4">
        <v>8</v>
      </c>
      <c r="B16" s="105" t="s">
        <v>61</v>
      </c>
      <c r="C16" s="68">
        <v>3</v>
      </c>
      <c r="D16" s="68">
        <v>1</v>
      </c>
      <c r="E16" s="68">
        <v>1</v>
      </c>
      <c r="F16" s="68">
        <v>7</v>
      </c>
      <c r="G16" s="68">
        <v>8</v>
      </c>
      <c r="H16" s="68">
        <v>3</v>
      </c>
      <c r="I16" s="68">
        <v>2</v>
      </c>
      <c r="J16" s="68">
        <v>8</v>
      </c>
      <c r="K16" s="68"/>
      <c r="L16" s="68"/>
      <c r="M16" s="68"/>
      <c r="N16" s="68"/>
      <c r="O16" s="68"/>
      <c r="P16" s="68"/>
      <c r="Q16" s="68"/>
      <c r="R16" s="68"/>
    </row>
    <row r="17" spans="1:74">
      <c r="A17" s="4">
        <v>9</v>
      </c>
      <c r="B17" s="105" t="s">
        <v>83</v>
      </c>
      <c r="C17" s="68">
        <v>5</v>
      </c>
      <c r="D17" s="68">
        <v>1</v>
      </c>
      <c r="E17" s="68">
        <v>1</v>
      </c>
      <c r="F17" s="68">
        <v>5</v>
      </c>
      <c r="G17" s="68">
        <v>6</v>
      </c>
      <c r="H17" s="68">
        <v>4</v>
      </c>
      <c r="I17" s="68">
        <v>4</v>
      </c>
      <c r="J17" s="68">
        <v>5</v>
      </c>
      <c r="K17" s="68"/>
      <c r="L17" s="68"/>
      <c r="M17" s="68"/>
      <c r="N17" s="68"/>
      <c r="O17" s="68"/>
      <c r="P17" s="68"/>
      <c r="Q17" s="68"/>
      <c r="R17" s="68"/>
    </row>
    <row r="18" spans="1:74">
      <c r="A18" s="4">
        <v>10</v>
      </c>
      <c r="B18" s="105" t="s">
        <v>74</v>
      </c>
      <c r="C18" s="68">
        <v>1</v>
      </c>
      <c r="D18" s="68">
        <v>2</v>
      </c>
      <c r="E18" s="68">
        <v>9</v>
      </c>
      <c r="F18" s="68">
        <v>8</v>
      </c>
      <c r="G18" s="68">
        <v>7</v>
      </c>
      <c r="H18" s="68">
        <v>2</v>
      </c>
      <c r="I18" s="68">
        <v>3</v>
      </c>
      <c r="J18" s="68">
        <v>2</v>
      </c>
      <c r="K18" s="68"/>
      <c r="L18" s="68"/>
      <c r="M18" s="68"/>
      <c r="N18" s="68"/>
      <c r="O18" s="68"/>
      <c r="P18" s="68"/>
      <c r="Q18" s="68"/>
      <c r="R18" s="68"/>
    </row>
    <row r="19" spans="1:74" ht="17" thickBot="1">
      <c r="A19" s="4">
        <v>11</v>
      </c>
      <c r="B19" s="105" t="s">
        <v>84</v>
      </c>
      <c r="C19" s="68">
        <v>6</v>
      </c>
      <c r="D19" s="68">
        <v>11</v>
      </c>
      <c r="E19" s="68">
        <v>5</v>
      </c>
      <c r="F19" s="68">
        <v>3</v>
      </c>
      <c r="G19" s="68">
        <v>9</v>
      </c>
      <c r="H19" s="68">
        <v>2</v>
      </c>
      <c r="I19" s="68">
        <v>1</v>
      </c>
      <c r="J19" s="68">
        <v>3</v>
      </c>
      <c r="K19" s="68"/>
      <c r="L19" s="68"/>
      <c r="M19" s="68"/>
      <c r="N19" s="68"/>
      <c r="O19" s="68"/>
      <c r="P19" s="68"/>
      <c r="Q19" s="68"/>
      <c r="R19" s="68"/>
    </row>
    <row r="20" spans="1:74">
      <c r="A20" s="83">
        <v>1</v>
      </c>
      <c r="B20" s="84"/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/>
      <c r="L20" s="68"/>
      <c r="M20" s="68"/>
      <c r="N20" s="68"/>
      <c r="O20" s="68"/>
      <c r="P20" s="68"/>
      <c r="Q20" s="68"/>
      <c r="R20" s="68"/>
    </row>
    <row r="21" spans="1:74">
      <c r="A21" s="4">
        <v>2</v>
      </c>
      <c r="B21" s="85" t="s">
        <v>62</v>
      </c>
      <c r="C21" s="68">
        <v>10</v>
      </c>
      <c r="D21" s="68">
        <v>0</v>
      </c>
      <c r="E21" s="68">
        <v>3</v>
      </c>
      <c r="F21" s="68">
        <v>2</v>
      </c>
      <c r="G21" s="68">
        <v>4</v>
      </c>
      <c r="H21" s="68">
        <v>9</v>
      </c>
      <c r="I21" s="68">
        <v>1</v>
      </c>
      <c r="J21" s="68">
        <v>4</v>
      </c>
      <c r="K21" s="68"/>
      <c r="L21" s="68"/>
      <c r="M21" s="68"/>
      <c r="N21" s="68"/>
      <c r="O21" s="68"/>
      <c r="P21" s="68"/>
      <c r="Q21" s="68"/>
      <c r="R21" s="68"/>
    </row>
    <row r="22" spans="1:74">
      <c r="A22" s="4">
        <v>3</v>
      </c>
      <c r="B22" s="85" t="s">
        <v>76</v>
      </c>
      <c r="C22" s="68">
        <v>4</v>
      </c>
      <c r="D22" s="68">
        <v>6</v>
      </c>
      <c r="E22" s="68">
        <v>2</v>
      </c>
      <c r="F22" s="68">
        <v>4</v>
      </c>
      <c r="G22" s="68">
        <v>1</v>
      </c>
      <c r="H22" s="68">
        <v>5</v>
      </c>
      <c r="I22" s="68">
        <v>1</v>
      </c>
      <c r="J22" s="68">
        <v>5</v>
      </c>
      <c r="K22" s="68"/>
      <c r="L22" s="68"/>
      <c r="M22" s="68"/>
      <c r="N22" s="68"/>
      <c r="O22" s="68"/>
      <c r="P22" s="68"/>
      <c r="Q22" s="68"/>
      <c r="R22" s="68"/>
    </row>
    <row r="23" spans="1:74">
      <c r="A23" s="4">
        <v>4</v>
      </c>
      <c r="B23" s="85" t="s">
        <v>52</v>
      </c>
      <c r="C23" s="68">
        <v>6</v>
      </c>
      <c r="D23" s="68">
        <v>0</v>
      </c>
      <c r="E23" s="68">
        <v>9</v>
      </c>
      <c r="F23" s="68">
        <v>11</v>
      </c>
      <c r="G23" s="68">
        <v>5</v>
      </c>
      <c r="H23" s="68">
        <v>2</v>
      </c>
      <c r="I23" s="68">
        <v>4</v>
      </c>
      <c r="J23" s="68">
        <v>2</v>
      </c>
      <c r="K23" s="68"/>
      <c r="L23" s="68"/>
      <c r="M23" s="68"/>
      <c r="N23" s="68"/>
      <c r="O23" s="68"/>
      <c r="P23" s="68"/>
      <c r="Q23" s="68"/>
      <c r="R23" s="68"/>
    </row>
    <row r="24" spans="1:74">
      <c r="A24" s="4">
        <v>5</v>
      </c>
      <c r="B24" s="85" t="s">
        <v>70</v>
      </c>
      <c r="C24" s="68">
        <v>2</v>
      </c>
      <c r="D24" s="68">
        <v>1</v>
      </c>
      <c r="E24" s="68">
        <v>9</v>
      </c>
      <c r="F24" s="68">
        <v>8</v>
      </c>
      <c r="G24" s="68">
        <v>6</v>
      </c>
      <c r="H24" s="68">
        <v>1</v>
      </c>
      <c r="I24" s="68">
        <v>5</v>
      </c>
      <c r="J24" s="68">
        <v>0</v>
      </c>
      <c r="K24" s="68"/>
      <c r="L24" s="68"/>
      <c r="M24" s="68"/>
      <c r="N24" s="68"/>
      <c r="O24" s="68"/>
      <c r="P24" s="68"/>
      <c r="Q24" s="68"/>
      <c r="R24" s="68"/>
    </row>
    <row r="25" spans="1:74" ht="17" thickBot="1">
      <c r="A25" s="7">
        <v>6</v>
      </c>
      <c r="B25" s="86" t="s">
        <v>153</v>
      </c>
      <c r="C25" s="68">
        <v>7</v>
      </c>
      <c r="D25" s="68">
        <v>0</v>
      </c>
      <c r="E25" s="68">
        <v>0</v>
      </c>
      <c r="F25" s="68">
        <v>2</v>
      </c>
      <c r="G25" s="68">
        <v>2</v>
      </c>
      <c r="H25" s="68">
        <v>3</v>
      </c>
      <c r="I25" s="68">
        <v>2</v>
      </c>
      <c r="J25" s="68">
        <v>9</v>
      </c>
      <c r="K25" s="68"/>
      <c r="L25" s="68"/>
      <c r="M25" s="68"/>
      <c r="N25" s="68"/>
      <c r="O25" s="68"/>
      <c r="P25" s="68"/>
      <c r="Q25" s="68"/>
      <c r="R25" s="68"/>
    </row>
    <row r="26" spans="1:74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74" ht="17" thickBot="1"/>
    <row r="28" spans="1:74" ht="19" customHeight="1" thickBot="1">
      <c r="C28" s="369" t="s">
        <v>162</v>
      </c>
      <c r="D28" s="370"/>
      <c r="E28" s="370"/>
      <c r="F28" s="370"/>
      <c r="G28" s="370"/>
      <c r="H28" s="370"/>
      <c r="I28" s="370"/>
      <c r="J28" s="371"/>
      <c r="K28" s="369" t="s">
        <v>161</v>
      </c>
      <c r="L28" s="370"/>
      <c r="M28" s="370"/>
      <c r="N28" s="370"/>
      <c r="O28" s="370"/>
      <c r="P28" s="370"/>
      <c r="Q28" s="370"/>
      <c r="R28" s="371"/>
      <c r="S28" s="384" t="s">
        <v>157</v>
      </c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5"/>
      <c r="AN28" s="385"/>
      <c r="AO28" s="385"/>
      <c r="AP28" s="385"/>
      <c r="AQ28" s="400" t="s">
        <v>163</v>
      </c>
      <c r="AR28" s="401"/>
      <c r="AS28" s="401"/>
      <c r="AT28" s="401"/>
      <c r="AU28" s="401"/>
      <c r="AV28" s="401"/>
      <c r="AW28" s="401"/>
      <c r="AX28" s="402"/>
      <c r="AY28" s="394" t="s">
        <v>160</v>
      </c>
      <c r="AZ28" s="395"/>
      <c r="BA28" s="395"/>
      <c r="BB28" s="395"/>
      <c r="BC28" s="395"/>
      <c r="BD28" s="395"/>
      <c r="BE28" s="395"/>
      <c r="BF28" s="396"/>
      <c r="BG28" s="395" t="s">
        <v>164</v>
      </c>
      <c r="BH28" s="395"/>
      <c r="BI28" s="395"/>
      <c r="BJ28" s="395"/>
      <c r="BK28" s="395"/>
      <c r="BL28" s="395"/>
      <c r="BM28" s="395"/>
      <c r="BN28" s="395"/>
      <c r="BO28" s="372" t="s">
        <v>152</v>
      </c>
      <c r="BP28" s="373"/>
      <c r="BQ28" s="373"/>
      <c r="BR28" s="373"/>
      <c r="BS28" s="373"/>
      <c r="BT28" s="373"/>
      <c r="BU28" s="373"/>
      <c r="BV28" s="374"/>
    </row>
    <row r="29" spans="1:74" ht="17" thickBot="1">
      <c r="C29" s="391"/>
      <c r="D29" s="392"/>
      <c r="E29" s="392"/>
      <c r="F29" s="392"/>
      <c r="G29" s="392"/>
      <c r="H29" s="392"/>
      <c r="I29" s="392"/>
      <c r="J29" s="393"/>
      <c r="K29" s="391"/>
      <c r="L29" s="392"/>
      <c r="M29" s="392"/>
      <c r="N29" s="392"/>
      <c r="O29" s="392"/>
      <c r="P29" s="392"/>
      <c r="Q29" s="392"/>
      <c r="R29" s="392"/>
      <c r="S29" s="406" t="s">
        <v>156</v>
      </c>
      <c r="T29" s="407"/>
      <c r="U29" s="407"/>
      <c r="V29" s="407"/>
      <c r="W29" s="407"/>
      <c r="X29" s="407"/>
      <c r="Y29" s="407"/>
      <c r="Z29" s="408"/>
      <c r="AA29" s="407" t="s">
        <v>158</v>
      </c>
      <c r="AB29" s="407"/>
      <c r="AC29" s="407"/>
      <c r="AD29" s="407"/>
      <c r="AE29" s="407"/>
      <c r="AF29" s="407"/>
      <c r="AG29" s="407"/>
      <c r="AH29" s="407"/>
      <c r="AI29" s="406" t="s">
        <v>159</v>
      </c>
      <c r="AJ29" s="407"/>
      <c r="AK29" s="407"/>
      <c r="AL29" s="407"/>
      <c r="AM29" s="407"/>
      <c r="AN29" s="407"/>
      <c r="AO29" s="407"/>
      <c r="AP29" s="408"/>
      <c r="AQ29" s="403"/>
      <c r="AR29" s="404"/>
      <c r="AS29" s="404"/>
      <c r="AT29" s="404"/>
      <c r="AU29" s="404"/>
      <c r="AV29" s="404"/>
      <c r="AW29" s="404"/>
      <c r="AX29" s="405"/>
      <c r="AY29" s="397"/>
      <c r="AZ29" s="398"/>
      <c r="BA29" s="398"/>
      <c r="BB29" s="398"/>
      <c r="BC29" s="398"/>
      <c r="BD29" s="398"/>
      <c r="BE29" s="398"/>
      <c r="BF29" s="399"/>
      <c r="BG29" s="398"/>
      <c r="BH29" s="398"/>
      <c r="BI29" s="398"/>
      <c r="BJ29" s="398"/>
      <c r="BK29" s="398"/>
      <c r="BL29" s="398"/>
      <c r="BM29" s="398"/>
      <c r="BN29" s="398"/>
      <c r="BO29" s="375"/>
      <c r="BP29" s="376"/>
      <c r="BQ29" s="376"/>
      <c r="BR29" s="376"/>
      <c r="BS29" s="376"/>
      <c r="BT29" s="376"/>
      <c r="BU29" s="376"/>
      <c r="BV29" s="377"/>
    </row>
    <row r="30" spans="1:74" ht="17" thickBot="1">
      <c r="A30" s="62" t="s">
        <v>0</v>
      </c>
      <c r="B30" s="63" t="s">
        <v>93</v>
      </c>
      <c r="C30" s="81" t="s">
        <v>94</v>
      </c>
      <c r="D30" s="82" t="s">
        <v>95</v>
      </c>
      <c r="E30" s="82" t="s">
        <v>96</v>
      </c>
      <c r="F30" s="82" t="s">
        <v>97</v>
      </c>
      <c r="G30" s="82" t="s">
        <v>98</v>
      </c>
      <c r="H30" s="82" t="s">
        <v>99</v>
      </c>
      <c r="I30" s="82" t="s">
        <v>100</v>
      </c>
      <c r="J30" s="82" t="s">
        <v>72</v>
      </c>
      <c r="K30" s="81" t="s">
        <v>94</v>
      </c>
      <c r="L30" s="82" t="s">
        <v>95</v>
      </c>
      <c r="M30" s="82" t="s">
        <v>96</v>
      </c>
      <c r="N30" s="82" t="s">
        <v>97</v>
      </c>
      <c r="O30" s="82" t="s">
        <v>98</v>
      </c>
      <c r="P30" s="82" t="s">
        <v>99</v>
      </c>
      <c r="Q30" s="82" t="s">
        <v>100</v>
      </c>
      <c r="R30" s="115" t="s">
        <v>72</v>
      </c>
      <c r="S30" s="110" t="s">
        <v>94</v>
      </c>
      <c r="T30" s="108" t="s">
        <v>95</v>
      </c>
      <c r="U30" s="108" t="s">
        <v>96</v>
      </c>
      <c r="V30" s="108" t="s">
        <v>97</v>
      </c>
      <c r="W30" s="108" t="s">
        <v>98</v>
      </c>
      <c r="X30" s="108" t="s">
        <v>99</v>
      </c>
      <c r="Y30" s="108" t="s">
        <v>100</v>
      </c>
      <c r="Z30" s="111" t="s">
        <v>72</v>
      </c>
      <c r="AA30" s="107" t="s">
        <v>94</v>
      </c>
      <c r="AB30" s="108" t="s">
        <v>95</v>
      </c>
      <c r="AC30" s="108" t="s">
        <v>96</v>
      </c>
      <c r="AD30" s="108" t="s">
        <v>97</v>
      </c>
      <c r="AE30" s="108" t="s">
        <v>98</v>
      </c>
      <c r="AF30" s="108" t="s">
        <v>99</v>
      </c>
      <c r="AG30" s="108" t="s">
        <v>100</v>
      </c>
      <c r="AH30" s="112" t="s">
        <v>72</v>
      </c>
      <c r="AI30" s="110" t="s">
        <v>94</v>
      </c>
      <c r="AJ30" s="108" t="s">
        <v>95</v>
      </c>
      <c r="AK30" s="108" t="s">
        <v>96</v>
      </c>
      <c r="AL30" s="108" t="s">
        <v>97</v>
      </c>
      <c r="AM30" s="108" t="s">
        <v>98</v>
      </c>
      <c r="AN30" s="108" t="s">
        <v>99</v>
      </c>
      <c r="AO30" s="108" t="s">
        <v>100</v>
      </c>
      <c r="AP30" s="111" t="s">
        <v>72</v>
      </c>
      <c r="AQ30" s="113" t="s">
        <v>94</v>
      </c>
      <c r="AR30" s="109" t="s">
        <v>95</v>
      </c>
      <c r="AS30" s="109" t="s">
        <v>96</v>
      </c>
      <c r="AT30" s="109" t="s">
        <v>97</v>
      </c>
      <c r="AU30" s="109" t="s">
        <v>98</v>
      </c>
      <c r="AV30" s="109" t="s">
        <v>99</v>
      </c>
      <c r="AW30" s="109" t="s">
        <v>100</v>
      </c>
      <c r="AX30" s="114" t="s">
        <v>72</v>
      </c>
      <c r="AY30" s="110" t="s">
        <v>94</v>
      </c>
      <c r="AZ30" s="108" t="s">
        <v>95</v>
      </c>
      <c r="BA30" s="108" t="s">
        <v>96</v>
      </c>
      <c r="BB30" s="108" t="s">
        <v>97</v>
      </c>
      <c r="BC30" s="108" t="s">
        <v>98</v>
      </c>
      <c r="BD30" s="108" t="s">
        <v>99</v>
      </c>
      <c r="BE30" s="108" t="s">
        <v>100</v>
      </c>
      <c r="BF30" s="111" t="s">
        <v>72</v>
      </c>
      <c r="BG30" s="107" t="s">
        <v>94</v>
      </c>
      <c r="BH30" s="108" t="s">
        <v>95</v>
      </c>
      <c r="BI30" s="108" t="s">
        <v>96</v>
      </c>
      <c r="BJ30" s="108" t="s">
        <v>97</v>
      </c>
      <c r="BK30" s="108" t="s">
        <v>98</v>
      </c>
      <c r="BL30" s="108" t="s">
        <v>99</v>
      </c>
      <c r="BM30" s="108" t="s">
        <v>100</v>
      </c>
      <c r="BN30" s="112" t="s">
        <v>72</v>
      </c>
      <c r="BO30" s="102" t="s">
        <v>94</v>
      </c>
      <c r="BP30" s="103" t="s">
        <v>95</v>
      </c>
      <c r="BQ30" s="103" t="s">
        <v>96</v>
      </c>
      <c r="BR30" s="103" t="s">
        <v>97</v>
      </c>
      <c r="BS30" s="103" t="s">
        <v>98</v>
      </c>
      <c r="BT30" s="103" t="s">
        <v>99</v>
      </c>
      <c r="BU30" s="103" t="s">
        <v>100</v>
      </c>
      <c r="BV30" s="104" t="s">
        <v>72</v>
      </c>
    </row>
    <row r="31" spans="1:74">
      <c r="A31" s="64">
        <v>1</v>
      </c>
      <c r="B31" s="26" t="s">
        <v>101</v>
      </c>
      <c r="C31" s="89">
        <f>$C$8</f>
        <v>40</v>
      </c>
      <c r="D31" s="90">
        <f>$D$8</f>
        <v>21</v>
      </c>
      <c r="E31" s="90">
        <f>$E$8</f>
        <v>39</v>
      </c>
      <c r="F31" s="90">
        <f>$F$8</f>
        <v>38</v>
      </c>
      <c r="G31" s="90">
        <f>$G$8</f>
        <v>36</v>
      </c>
      <c r="H31" s="90">
        <f>$H$8</f>
        <v>45</v>
      </c>
      <c r="I31" s="90">
        <f>$I$8</f>
        <v>21</v>
      </c>
      <c r="J31" s="91">
        <f>$J$8</f>
        <v>28</v>
      </c>
      <c r="K31" s="97">
        <f>PERFIL_4_ESO!C14*'4º ESO'!C$3+PERFIL_4_ESO!K14*'4º ESO'!C$4+PERFIL_4_ESO!S14*'4º ESO'!C$5+PERFIL_4_ESO!AA14*'4º ESO'!C$6+PERFIL_4_ESO!AI14*'4º ESO'!C$7</f>
        <v>200</v>
      </c>
      <c r="L31" s="98">
        <f>PERFIL_4_ESO!D14*'4º ESO'!D$3+PERFIL_4_ESO!L14*'4º ESO'!D$4+PERFIL_4_ESO!T14*'4º ESO'!D$5+PERFIL_4_ESO!AB14*'4º ESO'!D$6+PERFIL_4_ESO!AJ14*'4º ESO'!D$7</f>
        <v>105</v>
      </c>
      <c r="M31" s="98">
        <f>PERFIL_4_ESO!E14*'4º ESO'!E$3+PERFIL_4_ESO!M14*'4º ESO'!E$4+PERFIL_4_ESO!U14*'4º ESO'!E$5+PERFIL_4_ESO!AC14*'4º ESO'!E$6+PERFIL_4_ESO!AK14*'4º ESO'!E$7</f>
        <v>195</v>
      </c>
      <c r="N31" s="98">
        <f>PERFIL_4_ESO!F14*'4º ESO'!F$3+PERFIL_4_ESO!N14*'4º ESO'!F$4+PERFIL_4_ESO!V14*'4º ESO'!F$5+PERFIL_4_ESO!AD14*'4º ESO'!F$6+PERFIL_4_ESO!AL14*'4º ESO'!F$7</f>
        <v>190</v>
      </c>
      <c r="O31" s="98">
        <f>PERFIL_4_ESO!G14*'4º ESO'!G$3+PERFIL_4_ESO!O14*'4º ESO'!G$4+PERFIL_4_ESO!W14*'4º ESO'!G$5+PERFIL_4_ESO!AE14*'4º ESO'!G$6+PERFIL_4_ESO!AM14*'4º ESO'!G$7</f>
        <v>180</v>
      </c>
      <c r="P31" s="98">
        <f>PERFIL_4_ESO!H14*'4º ESO'!H$3+PERFIL_4_ESO!P14*'4º ESO'!H$4+PERFIL_4_ESO!X14*'4º ESO'!H$5+PERFIL_4_ESO!AF14*'4º ESO'!H$6+PERFIL_4_ESO!AN14*'4º ESO'!H$7</f>
        <v>225</v>
      </c>
      <c r="Q31" s="98">
        <f>PERFIL_4_ESO!I14*'4º ESO'!I$3+PERFIL_4_ESO!Q14*'4º ESO'!I$4+PERFIL_4_ESO!Y14*'4º ESO'!I$5+PERFIL_4_ESO!AG14*'4º ESO'!I$6+PERFIL_4_ESO!AO14*'4º ESO'!I$7</f>
        <v>105</v>
      </c>
      <c r="R31" s="98">
        <f>PERFIL_4_ESO!J14*'4º ESO'!J$3+PERFIL_4_ESO!R14*'4º ESO'!J$4+PERFIL_4_ESO!Z14*'4º ESO'!J$5+PERFIL_4_ESO!AH14*'4º ESO'!J$6+PERFIL_4_ESO!AP14*'4º ESO'!J$7</f>
        <v>140</v>
      </c>
      <c r="S31" s="159">
        <f>IF(PERFIL_4_ESO!$AQ14="",0,INDEX($A$9:$J$19,MATCH(PERFIL_4_ESO!$AQ14,$B$9:$B$19,0),3))</f>
        <v>0</v>
      </c>
      <c r="T31" s="160">
        <f>IF(PERFIL_4_ESO!$AQ14="",0,INDEX($A$9:$J$19,MATCH(PERFIL_4_ESO!$AQ14,$B$9:$B$19,0),4))</f>
        <v>0</v>
      </c>
      <c r="U31" s="160">
        <f>IF(PERFIL_4_ESO!$AQ14="",0,INDEX($A$9:$J$19,MATCH(PERFIL_4_ESO!$AQ14,$B$9:$B$19,0),5))</f>
        <v>0</v>
      </c>
      <c r="V31" s="160">
        <f>IF(PERFIL_4_ESO!$AQ14="",0,INDEX($A$9:$J$19,MATCH(PERFIL_4_ESO!$AQ14,$B$9:$B$19,0),6))</f>
        <v>0</v>
      </c>
      <c r="W31" s="160">
        <f>IF(PERFIL_4_ESO!$AQ14="",0,INDEX($A$9:$J$19,MATCH(PERFIL_4_ESO!$AQ14,$B$9:$B$19,0),7))</f>
        <v>0</v>
      </c>
      <c r="X31" s="160">
        <f>IF(PERFIL_4_ESO!$AQ14="",0,INDEX($A$9:$J$19,MATCH(PERFIL_4_ESO!$AQ14,$B$9:$B$19,0),8))</f>
        <v>0</v>
      </c>
      <c r="Y31" s="160">
        <f>IF(PERFIL_4_ESO!$AQ14="",0,INDEX($A$9:$J$19,MATCH(PERFIL_4_ESO!$AQ14,$B$9:$B$19,0),9))</f>
        <v>0</v>
      </c>
      <c r="Z31" s="166">
        <f>IF(PERFIL_4_ESO!$AQ14="",0,INDEX($A$9:$J$19,MATCH(PERFIL_4_ESO!$AQ14,$B$9:$B$19,0),10))</f>
        <v>0</v>
      </c>
      <c r="AA31" s="160">
        <f>IF(PERFIL_4_ESO!$AZ14="",0,INDEX($A$9:$J$19,MATCH(PERFIL_4_ESO!$AZ14,$B$9:$B$19,0),3))</f>
        <v>0</v>
      </c>
      <c r="AB31" s="160">
        <f>IF(PERFIL_4_ESO!$AZ14="",0,INDEX($A$9:$J$19,MATCH(PERFIL_4_ESO!$AZ14,$B$9:$B$19,0),4))</f>
        <v>0</v>
      </c>
      <c r="AC31" s="160">
        <f>IF(PERFIL_4_ESO!$AZ14="",0,INDEX($A$9:$J$19,MATCH(PERFIL_4_ESO!$AZ14,$B$9:$B$19,0),5))</f>
        <v>0</v>
      </c>
      <c r="AD31" s="160">
        <f>IF(PERFIL_4_ESO!$AZ14="",0,INDEX($A$9:$J$19,MATCH(PERFIL_4_ESO!$AZ14,$B$9:$B$19,0),6))</f>
        <v>0</v>
      </c>
      <c r="AE31" s="160">
        <f>IF(PERFIL_4_ESO!$AZ14="",0,INDEX($A$9:$J$19,MATCH(PERFIL_4_ESO!$AZ14,$B$9:$B$19,0),7))</f>
        <v>0</v>
      </c>
      <c r="AF31" s="160">
        <f>IF(PERFIL_4_ESO!$AZ14="",0,INDEX($A$9:$J$19,MATCH(PERFIL_4_ESO!$AZ14,$B$9:$B$19,0),8))</f>
        <v>0</v>
      </c>
      <c r="AG31" s="160">
        <f>IF(PERFIL_4_ESO!$AZ14="",0,INDEX($A$9:$J$19,MATCH(PERFIL_4_ESO!$AZ14,$B$9:$B$19,0),9))</f>
        <v>0</v>
      </c>
      <c r="AH31" s="166">
        <f>IF(PERFIL_4_ESO!$AZ14="",0,INDEX($A$9:$J$19,MATCH(PERFIL_4_ESO!$AZ14,$B$9:$B$19,0),10))</f>
        <v>0</v>
      </c>
      <c r="AI31" s="160">
        <f>IF(PERFIL_4_ESO!$BI14="",0,INDEX($A$9:$J$19,MATCH(PERFIL_4_ESO!$BI14,$B$9:$B$19,0),3))</f>
        <v>0</v>
      </c>
      <c r="AJ31" s="160">
        <f>IF(PERFIL_4_ESO!$BI14="",0,INDEX($A$9:$J$19,MATCH(PERFIL_4_ESO!$BI14,$B$9:$B$19,0),4))</f>
        <v>0</v>
      </c>
      <c r="AK31" s="160">
        <f>IF(PERFIL_4_ESO!$BI14="",0,INDEX($A$9:$J$19,MATCH(PERFIL_4_ESO!$BI14,$B$9:$B$19,0),5))</f>
        <v>0</v>
      </c>
      <c r="AL31" s="160">
        <f>IF(PERFIL_4_ESO!$BI14="",0,INDEX($A$9:$J$19,MATCH(PERFIL_4_ESO!$BI14,$B$9:$B$19,0),6))</f>
        <v>0</v>
      </c>
      <c r="AM31" s="160">
        <f>IF(PERFIL_4_ESO!$BI14="",0,INDEX($A$9:$J$19,MATCH(PERFIL_4_ESO!$BI14,$B$9:$B$19,0),7))</f>
        <v>0</v>
      </c>
      <c r="AN31" s="160">
        <f>IF(PERFIL_4_ESO!$BI14="",0,INDEX($A$9:$J$19,MATCH(PERFIL_4_ESO!$BI14,$B$9:$B$19,0),8))</f>
        <v>0</v>
      </c>
      <c r="AO31" s="160">
        <f>IF(PERFIL_4_ESO!$BI14="",0,INDEX($A$9:$J$19,MATCH(PERFIL_4_ESO!$BI14,$B$9:$B$19,0),9))</f>
        <v>0</v>
      </c>
      <c r="AP31" s="166">
        <f>IF(PERFIL_4_ESO!$BI14="",0,INDEX($A$9:$J$19,MATCH(PERFIL_4_ESO!$BI14,$B$9:$B$19,0),10))</f>
        <v>0</v>
      </c>
      <c r="AQ31" s="151">
        <f>PERFIL_4_ESO!AR14*'4º ESO'!S31+PERFIL_4_ESO!BA14*'4º ESO'!AA31+PERFIL_4_ESO!BJ14*'4º ESO'!AI31</f>
        <v>0</v>
      </c>
      <c r="AR31" s="151">
        <f>PERFIL_4_ESO!AS14*'4º ESO'!T31+PERFIL_4_ESO!BB14*'4º ESO'!AB31+PERFIL_4_ESO!BK14*'4º ESO'!AJ31</f>
        <v>0</v>
      </c>
      <c r="AS31" s="151">
        <f>PERFIL_4_ESO!AT14*'4º ESO'!U31+PERFIL_4_ESO!BC14*'4º ESO'!AC31+PERFIL_4_ESO!BL14*'4º ESO'!AK31</f>
        <v>0</v>
      </c>
      <c r="AT31" s="151">
        <f>PERFIL_4_ESO!AU14*'4º ESO'!V31+PERFIL_4_ESO!BD14*'4º ESO'!AD31+PERFIL_4_ESO!BM14*'4º ESO'!AL31</f>
        <v>0</v>
      </c>
      <c r="AU31" s="151">
        <f>PERFIL_4_ESO!AV14*'4º ESO'!W31+PERFIL_4_ESO!BE14*'4º ESO'!AE31+PERFIL_4_ESO!BN14*'4º ESO'!AM31</f>
        <v>0</v>
      </c>
      <c r="AV31" s="151">
        <f>PERFIL_4_ESO!AW14*'4º ESO'!X31+PERFIL_4_ESO!BF14*'4º ESO'!AF31+PERFIL_4_ESO!BO14*'4º ESO'!AN31</f>
        <v>0</v>
      </c>
      <c r="AW31" s="151">
        <f>PERFIL_4_ESO!AX14*'4º ESO'!Y31+PERFIL_4_ESO!BG14*'4º ESO'!AG31+PERFIL_4_ESO!BP14*'4º ESO'!AO31</f>
        <v>0</v>
      </c>
      <c r="AX31" s="153">
        <f>PERFIL_4_ESO!AY14*'4º ESO'!Z31+PERFIL_4_ESO!BH14*'4º ESO'!AH31+PERFIL_4_ESO!BQ14*'4º ESO'!AP31</f>
        <v>0</v>
      </c>
      <c r="AY31" s="160">
        <f>IF(PERFIL_4_ESO!$BR14="",0,INDEX($A$20:$J$25,MATCH(PERFIL_4_ESO!$BR14,$B$20:$B$25,0),3))</f>
        <v>0</v>
      </c>
      <c r="AZ31" s="160">
        <f>IF(PERFIL_4_ESO!$BR14="",0,INDEX($A$20:$J$25,MATCH(PERFIL_4_ESO!$BR14,$B$20:$B$25,0),4))</f>
        <v>0</v>
      </c>
      <c r="BA31" s="160">
        <f>IF(PERFIL_4_ESO!$BR14="",0,INDEX($A$20:$J$25,MATCH(PERFIL_4_ESO!$BR14,$B$20:$B$25,0),5))</f>
        <v>0</v>
      </c>
      <c r="BB31" s="160">
        <f>IF(PERFIL_4_ESO!$BR14="",0,INDEX($A$20:$J$25,MATCH(PERFIL_4_ESO!$BR14,$B$20:$B$25,0),6))</f>
        <v>0</v>
      </c>
      <c r="BC31" s="160">
        <f>IF(PERFIL_4_ESO!$BR14="",0,INDEX($A$20:$J$25,MATCH(PERFIL_4_ESO!$BR14,$B$20:$B$25,0),7))</f>
        <v>0</v>
      </c>
      <c r="BD31" s="160">
        <f>IF(PERFIL_4_ESO!$BR14="",0,INDEX($A$20:$J$25,MATCH(PERFIL_4_ESO!$BR14,$B$20:$B$25,0),8))</f>
        <v>0</v>
      </c>
      <c r="BE31" s="160">
        <f>IF(PERFIL_4_ESO!$BR14="",0,INDEX($A$20:$J$25,MATCH(PERFIL_4_ESO!$BR14,$B$20:$B$25,0),9))</f>
        <v>0</v>
      </c>
      <c r="BF31" s="166">
        <f>IF(PERFIL_4_ESO!$BR14="",0,INDEX($A$20:$J$25,MATCH(PERFIL_4_ESO!$BR14,$B$20:$B$25,0),10))</f>
        <v>0</v>
      </c>
      <c r="BG31" s="160">
        <f>PERFIL_4_ESO!BS14*'4º ESO'!AY31</f>
        <v>0</v>
      </c>
      <c r="BH31" s="160">
        <f>PERFIL_4_ESO!BT14*'4º ESO'!AZ31</f>
        <v>0</v>
      </c>
      <c r="BI31" s="160">
        <f>PERFIL_4_ESO!BU14*'4º ESO'!BA31</f>
        <v>0</v>
      </c>
      <c r="BJ31" s="160">
        <f>PERFIL_4_ESO!BV14*'4º ESO'!BB31</f>
        <v>0</v>
      </c>
      <c r="BK31" s="160">
        <f>PERFIL_4_ESO!BW14*'4º ESO'!BC31</f>
        <v>0</v>
      </c>
      <c r="BL31" s="160">
        <f>PERFIL_4_ESO!BX14*'4º ESO'!BD31</f>
        <v>0</v>
      </c>
      <c r="BM31" s="160">
        <f>PERFIL_4_ESO!BY14*'4º ESO'!BE31</f>
        <v>0</v>
      </c>
      <c r="BN31" s="166">
        <f>PERFIL_4_ESO!BZ14*'4º ESO'!BF31</f>
        <v>0</v>
      </c>
      <c r="BO31" s="160">
        <f>(K31+AQ31+BG31)/(C31+S31+AA31+AI31+AY31)</f>
        <v>5</v>
      </c>
      <c r="BP31" s="160">
        <f t="shared" ref="BP31:BV31" si="1">(L31+AR31+BH31)/(D31+T31+AB31+AJ31+AZ31)</f>
        <v>5</v>
      </c>
      <c r="BQ31" s="160">
        <f t="shared" si="1"/>
        <v>5</v>
      </c>
      <c r="BR31" s="160">
        <f t="shared" si="1"/>
        <v>5</v>
      </c>
      <c r="BS31" s="160">
        <f t="shared" si="1"/>
        <v>5</v>
      </c>
      <c r="BT31" s="160">
        <f t="shared" si="1"/>
        <v>5</v>
      </c>
      <c r="BU31" s="160">
        <f t="shared" si="1"/>
        <v>5</v>
      </c>
      <c r="BV31" s="166">
        <f t="shared" si="1"/>
        <v>5</v>
      </c>
    </row>
    <row r="32" spans="1:74">
      <c r="A32" s="65">
        <v>2</v>
      </c>
      <c r="B32" s="28" t="s">
        <v>102</v>
      </c>
      <c r="C32" s="92">
        <f t="shared" ref="C32:C70" si="2">$C$8</f>
        <v>40</v>
      </c>
      <c r="D32">
        <f t="shared" ref="D32:D70" si="3">$D$8</f>
        <v>21</v>
      </c>
      <c r="E32">
        <f t="shared" ref="E32:E70" si="4">$E$8</f>
        <v>39</v>
      </c>
      <c r="F32">
        <f t="shared" ref="F32:F70" si="5">$F$8</f>
        <v>38</v>
      </c>
      <c r="G32">
        <f t="shared" ref="G32:G70" si="6">$G$8</f>
        <v>36</v>
      </c>
      <c r="H32">
        <f t="shared" ref="H32:H70" si="7">$H$8</f>
        <v>45</v>
      </c>
      <c r="I32">
        <f t="shared" ref="I32:I70" si="8">$I$8</f>
        <v>21</v>
      </c>
      <c r="J32" s="93">
        <f t="shared" ref="J32:J70" si="9">$J$8</f>
        <v>28</v>
      </c>
      <c r="K32" s="99">
        <f>PERFIL_4_ESO!C15*'4º ESO'!C$3+PERFIL_4_ESO!K15*'4º ESO'!C$4+PERFIL_4_ESO!S15*'4º ESO'!C$5+PERFIL_4_ESO!AA15*'4º ESO'!C$6+PERFIL_4_ESO!AI15*'4º ESO'!C$7</f>
        <v>0</v>
      </c>
      <c r="L32" s="15">
        <f>PERFIL_4_ESO!D15*'4º ESO'!D$3+PERFIL_4_ESO!L15*'4º ESO'!D$4+PERFIL_4_ESO!T15*'4º ESO'!D$5+PERFIL_4_ESO!AB15*'4º ESO'!D$6+PERFIL_4_ESO!AJ15*'4º ESO'!D$7</f>
        <v>0</v>
      </c>
      <c r="M32" s="15">
        <f>PERFIL_4_ESO!E15*'4º ESO'!E$3+PERFIL_4_ESO!M15*'4º ESO'!E$4+PERFIL_4_ESO!U15*'4º ESO'!E$5+PERFIL_4_ESO!AC15*'4º ESO'!E$6+PERFIL_4_ESO!AK15*'4º ESO'!E$7</f>
        <v>0</v>
      </c>
      <c r="N32" s="15">
        <f>PERFIL_4_ESO!F15*'4º ESO'!F$3+PERFIL_4_ESO!N15*'4º ESO'!F$4+PERFIL_4_ESO!V15*'4º ESO'!F$5+PERFIL_4_ESO!AD15*'4º ESO'!F$6+PERFIL_4_ESO!AL15*'4º ESO'!F$7</f>
        <v>0</v>
      </c>
      <c r="O32" s="15">
        <f>PERFIL_4_ESO!G15*'4º ESO'!G$3+PERFIL_4_ESO!O15*'4º ESO'!G$4+PERFIL_4_ESO!W15*'4º ESO'!G$5+PERFIL_4_ESO!AE15*'4º ESO'!G$6+PERFIL_4_ESO!AM15*'4º ESO'!G$7</f>
        <v>0</v>
      </c>
      <c r="P32" s="15">
        <f>PERFIL_4_ESO!H15*'4º ESO'!H$3+PERFIL_4_ESO!P15*'4º ESO'!H$4+PERFIL_4_ESO!X15*'4º ESO'!H$5+PERFIL_4_ESO!AF15*'4º ESO'!H$6+PERFIL_4_ESO!AN15*'4º ESO'!H$7</f>
        <v>0</v>
      </c>
      <c r="Q32" s="15">
        <f>PERFIL_4_ESO!I15*'4º ESO'!I$3+PERFIL_4_ESO!Q15*'4º ESO'!I$4+PERFIL_4_ESO!Y15*'4º ESO'!I$5+PERFIL_4_ESO!AG15*'4º ESO'!I$6+PERFIL_4_ESO!AO15*'4º ESO'!I$7</f>
        <v>0</v>
      </c>
      <c r="R32" s="15">
        <f>PERFIL_4_ESO!J15*'4º ESO'!J$3+PERFIL_4_ESO!R15*'4º ESO'!J$4+PERFIL_4_ESO!Z15*'4º ESO'!J$5+PERFIL_4_ESO!AH15*'4º ESO'!J$6+PERFIL_4_ESO!AP15*'4º ESO'!J$7</f>
        <v>0</v>
      </c>
      <c r="S32" s="161">
        <f>IF(PERFIL_4_ESO!$AQ15="",0,INDEX($A$9:$J$19,MATCH(PERFIL_4_ESO!$AQ15,$B$9:$B$19,0),3))</f>
        <v>0</v>
      </c>
      <c r="T32" s="32">
        <f>IF(PERFIL_4_ESO!$AQ15="",0,INDEX($A$9:$J$19,MATCH(PERFIL_4_ESO!$AQ15,$B$9:$B$19,0),4))</f>
        <v>0</v>
      </c>
      <c r="U32" s="32">
        <f>IF(PERFIL_4_ESO!$AQ15="",0,INDEX($A$9:$J$19,MATCH(PERFIL_4_ESO!$AQ15,$B$9:$B$19,0),5))</f>
        <v>0</v>
      </c>
      <c r="V32" s="32">
        <f>IF(PERFIL_4_ESO!$AQ15="",0,INDEX($A$9:$J$19,MATCH(PERFIL_4_ESO!$AQ15,$B$9:$B$19,0),6))</f>
        <v>0</v>
      </c>
      <c r="W32" s="32">
        <f>IF(PERFIL_4_ESO!$AQ15="",0,INDEX($A$9:$J$19,MATCH(PERFIL_4_ESO!$AQ15,$B$9:$B$19,0),7))</f>
        <v>0</v>
      </c>
      <c r="X32" s="32">
        <f>IF(PERFIL_4_ESO!$AQ15="",0,INDEX($A$9:$J$19,MATCH(PERFIL_4_ESO!$AQ15,$B$9:$B$19,0),8))</f>
        <v>0</v>
      </c>
      <c r="Y32" s="32">
        <f>IF(PERFIL_4_ESO!$AQ15="",0,INDEX($A$9:$J$19,MATCH(PERFIL_4_ESO!$AQ15,$B$9:$B$19,0),9))</f>
        <v>0</v>
      </c>
      <c r="Z32" s="167">
        <f>IF(PERFIL_4_ESO!$AQ15="",0,INDEX($A$9:$J$19,MATCH(PERFIL_4_ESO!$AQ15,$B$9:$B$19,0),10))</f>
        <v>0</v>
      </c>
      <c r="AA32" s="32">
        <f>IF(PERFIL_4_ESO!$AZ15="",0,INDEX($A$9:$J$19,MATCH(PERFIL_4_ESO!$AZ15,$B$9:$B$19,0),3))</f>
        <v>0</v>
      </c>
      <c r="AB32" s="32">
        <f>IF(PERFIL_4_ESO!$AZ15="",0,INDEX($A$9:$J$19,MATCH(PERFIL_4_ESO!$AZ15,$B$9:$B$19,0),4))</f>
        <v>0</v>
      </c>
      <c r="AC32" s="32">
        <f>IF(PERFIL_4_ESO!$AZ15="",0,INDEX($A$9:$J$19,MATCH(PERFIL_4_ESO!$AZ15,$B$9:$B$19,0),5))</f>
        <v>0</v>
      </c>
      <c r="AD32" s="32">
        <f>IF(PERFIL_4_ESO!$AZ15="",0,INDEX($A$9:$J$19,MATCH(PERFIL_4_ESO!$AZ15,$B$9:$B$19,0),6))</f>
        <v>0</v>
      </c>
      <c r="AE32" s="32">
        <f>IF(PERFIL_4_ESO!$AZ15="",0,INDEX($A$9:$J$19,MATCH(PERFIL_4_ESO!$AZ15,$B$9:$B$19,0),7))</f>
        <v>0</v>
      </c>
      <c r="AF32" s="32">
        <f>IF(PERFIL_4_ESO!$AZ15="",0,INDEX($A$9:$J$19,MATCH(PERFIL_4_ESO!$AZ15,$B$9:$B$19,0),8))</f>
        <v>0</v>
      </c>
      <c r="AG32" s="32">
        <f>IF(PERFIL_4_ESO!$AZ15="",0,INDEX($A$9:$J$19,MATCH(PERFIL_4_ESO!$AZ15,$B$9:$B$19,0),9))</f>
        <v>0</v>
      </c>
      <c r="AH32" s="167">
        <f>IF(PERFIL_4_ESO!$AZ15="",0,INDEX($A$9:$J$19,MATCH(PERFIL_4_ESO!$AZ15,$B$9:$B$19,0),10))</f>
        <v>0</v>
      </c>
      <c r="AI32" s="32">
        <f>IF(PERFIL_4_ESO!$BI15="",0,INDEX($A$9:$J$19,MATCH(PERFIL_4_ESO!$BI15,$B$9:$B$19,0),3))</f>
        <v>0</v>
      </c>
      <c r="AJ32" s="32">
        <f>IF(PERFIL_4_ESO!$BI15="",0,INDEX($A$9:$J$19,MATCH(PERFIL_4_ESO!$BI15,$B$9:$B$19,0),4))</f>
        <v>0</v>
      </c>
      <c r="AK32" s="32">
        <f>IF(PERFIL_4_ESO!$BI15="",0,INDEX($A$9:$J$19,MATCH(PERFIL_4_ESO!$BI15,$B$9:$B$19,0),5))</f>
        <v>0</v>
      </c>
      <c r="AL32" s="32">
        <f>IF(PERFIL_4_ESO!$BI15="",0,INDEX($A$9:$J$19,MATCH(PERFIL_4_ESO!$BI15,$B$9:$B$19,0),6))</f>
        <v>0</v>
      </c>
      <c r="AM32" s="32">
        <f>IF(PERFIL_4_ESO!$BI15="",0,INDEX($A$9:$J$19,MATCH(PERFIL_4_ESO!$BI15,$B$9:$B$19,0),7))</f>
        <v>0</v>
      </c>
      <c r="AN32" s="32">
        <f>IF(PERFIL_4_ESO!$BI15="",0,INDEX($A$9:$J$19,MATCH(PERFIL_4_ESO!$BI15,$B$9:$B$19,0),8))</f>
        <v>0</v>
      </c>
      <c r="AO32" s="32">
        <f>IF(PERFIL_4_ESO!$BI15="",0,INDEX($A$9:$J$19,MATCH(PERFIL_4_ESO!$BI15,$B$9:$B$19,0),9))</f>
        <v>0</v>
      </c>
      <c r="AP32" s="167">
        <f>IF(PERFIL_4_ESO!$BI15="",0,INDEX($A$9:$J$19,MATCH(PERFIL_4_ESO!$BI15,$B$9:$B$19,0),10))</f>
        <v>0</v>
      </c>
      <c r="AQ32" s="68">
        <f>PERFIL_4_ESO!AR15*'4º ESO'!S32+PERFIL_4_ESO!BA15*'4º ESO'!AA32+PERFIL_4_ESO!BJ15*'4º ESO'!AI32</f>
        <v>0</v>
      </c>
      <c r="AR32" s="68">
        <f>PERFIL_4_ESO!AS15*'4º ESO'!T32+PERFIL_4_ESO!BB15*'4º ESO'!AB32+PERFIL_4_ESO!BK15*'4º ESO'!AJ32</f>
        <v>0</v>
      </c>
      <c r="AS32" s="68">
        <f>PERFIL_4_ESO!AT15*'4º ESO'!U32+PERFIL_4_ESO!BC15*'4º ESO'!AC32+PERFIL_4_ESO!BL15*'4º ESO'!AK32</f>
        <v>0</v>
      </c>
      <c r="AT32" s="68">
        <f>PERFIL_4_ESO!AU15*'4º ESO'!V32+PERFIL_4_ESO!BD15*'4º ESO'!AD32+PERFIL_4_ESO!BM15*'4º ESO'!AL32</f>
        <v>0</v>
      </c>
      <c r="AU32" s="68">
        <f>PERFIL_4_ESO!AV15*'4º ESO'!W32+PERFIL_4_ESO!BE15*'4º ESO'!AE32+PERFIL_4_ESO!BN15*'4º ESO'!AM32</f>
        <v>0</v>
      </c>
      <c r="AV32" s="68">
        <f>PERFIL_4_ESO!AW15*'4º ESO'!X32+PERFIL_4_ESO!BF15*'4º ESO'!AF32+PERFIL_4_ESO!BO15*'4º ESO'!AN32</f>
        <v>0</v>
      </c>
      <c r="AW32" s="68">
        <f>PERFIL_4_ESO!AX15*'4º ESO'!Y32+PERFIL_4_ESO!BG15*'4º ESO'!AG32+PERFIL_4_ESO!BP15*'4º ESO'!AO32</f>
        <v>0</v>
      </c>
      <c r="AX32" s="155">
        <f>PERFIL_4_ESO!AY15*'4º ESO'!Z32+PERFIL_4_ESO!BH15*'4º ESO'!AH32+PERFIL_4_ESO!BQ15*'4º ESO'!AP32</f>
        <v>0</v>
      </c>
      <c r="AY32" s="32">
        <f>IF(PERFIL_4_ESO!$BR15="",0,INDEX($A$20:$J$25,MATCH(PERFIL_4_ESO!$BR15,$B$20:$B$25,0),3))</f>
        <v>0</v>
      </c>
      <c r="AZ32" s="32">
        <f>IF(PERFIL_4_ESO!$BR15="",0,INDEX($A$20:$J$25,MATCH(PERFIL_4_ESO!$BR15,$B$20:$B$25,0),4))</f>
        <v>0</v>
      </c>
      <c r="BA32" s="32">
        <f>IF(PERFIL_4_ESO!$BR15="",0,INDEX($A$20:$J$25,MATCH(PERFIL_4_ESO!$BR15,$B$20:$B$25,0),5))</f>
        <v>0</v>
      </c>
      <c r="BB32" s="32">
        <f>IF(PERFIL_4_ESO!$BR15="",0,INDEX($A$20:$J$25,MATCH(PERFIL_4_ESO!$BR15,$B$20:$B$25,0),6))</f>
        <v>0</v>
      </c>
      <c r="BC32" s="32">
        <f>IF(PERFIL_4_ESO!$BR15="",0,INDEX($A$20:$J$25,MATCH(PERFIL_4_ESO!$BR15,$B$20:$B$25,0),7))</f>
        <v>0</v>
      </c>
      <c r="BD32" s="32">
        <f>IF(PERFIL_4_ESO!$BR15="",0,INDEX($A$20:$J$25,MATCH(PERFIL_4_ESO!$BR15,$B$20:$B$25,0),8))</f>
        <v>0</v>
      </c>
      <c r="BE32" s="32">
        <f>IF(PERFIL_4_ESO!$BR15="",0,INDEX($A$20:$J$25,MATCH(PERFIL_4_ESO!$BR15,$B$20:$B$25,0),9))</f>
        <v>0</v>
      </c>
      <c r="BF32" s="167">
        <f>IF(PERFIL_4_ESO!$BR15="",0,INDEX($A$20:$J$25,MATCH(PERFIL_4_ESO!$BR15,$B$20:$B$25,0),10))</f>
        <v>0</v>
      </c>
      <c r="BG32" s="32">
        <f>PERFIL_4_ESO!BS15*'4º ESO'!AY32</f>
        <v>0</v>
      </c>
      <c r="BH32" s="32">
        <f>PERFIL_4_ESO!BT15*'4º ESO'!AZ32</f>
        <v>0</v>
      </c>
      <c r="BI32" s="32">
        <f>PERFIL_4_ESO!BU15*'4º ESO'!BA32</f>
        <v>0</v>
      </c>
      <c r="BJ32" s="32">
        <f>PERFIL_4_ESO!BV15*'4º ESO'!BB32</f>
        <v>0</v>
      </c>
      <c r="BK32" s="32">
        <f>PERFIL_4_ESO!BW15*'4º ESO'!BC32</f>
        <v>0</v>
      </c>
      <c r="BL32" s="32">
        <f>PERFIL_4_ESO!BX15*'4º ESO'!BD32</f>
        <v>0</v>
      </c>
      <c r="BM32" s="32">
        <f>PERFIL_4_ESO!BY15*'4º ESO'!BE32</f>
        <v>0</v>
      </c>
      <c r="BN32" s="167">
        <f>PERFIL_4_ESO!BZ15*'4º ESO'!BF32</f>
        <v>0</v>
      </c>
      <c r="BO32" s="32">
        <f t="shared" ref="BO32:BO70" si="10">(K32+AQ32+BG32)/(C32+S32+AA32+AI32+AY32)</f>
        <v>0</v>
      </c>
      <c r="BP32" s="32">
        <f t="shared" ref="BP32:BP70" si="11">(L32+AR32+BH32)/(D32+T32+AB32+AJ32+AZ32)</f>
        <v>0</v>
      </c>
      <c r="BQ32" s="32">
        <f t="shared" ref="BQ32:BQ70" si="12">(M32+AS32+BI32)/(E32+U32+AC32+AK32+BA32)</f>
        <v>0</v>
      </c>
      <c r="BR32" s="32">
        <f t="shared" ref="BR32:BR70" si="13">(N32+AT32+BJ32)/(F32+V32+AD32+AL32+BB32)</f>
        <v>0</v>
      </c>
      <c r="BS32" s="32">
        <f t="shared" ref="BS32:BS70" si="14">(O32+AU32+BK32)/(G32+W32+AE32+AM32+BC32)</f>
        <v>0</v>
      </c>
      <c r="BT32" s="32">
        <f t="shared" ref="BT32:BT70" si="15">(P32+AV32+BL32)/(H32+X32+AF32+AN32+BD32)</f>
        <v>0</v>
      </c>
      <c r="BU32" s="32">
        <f t="shared" ref="BU32:BU70" si="16">(Q32+AW32+BM32)/(I32+Y32+AG32+AO32+BE32)</f>
        <v>0</v>
      </c>
      <c r="BV32" s="167">
        <f t="shared" ref="BV32:BV70" si="17">(R32+AX32+BN32)/(J32+Z32+AH32+AP32+BF32)</f>
        <v>0</v>
      </c>
    </row>
    <row r="33" spans="1:74">
      <c r="A33" s="29">
        <v>3</v>
      </c>
      <c r="B33" s="30" t="s">
        <v>103</v>
      </c>
      <c r="C33" s="92">
        <f t="shared" si="2"/>
        <v>40</v>
      </c>
      <c r="D33">
        <f t="shared" si="3"/>
        <v>21</v>
      </c>
      <c r="E33">
        <f t="shared" si="4"/>
        <v>39</v>
      </c>
      <c r="F33">
        <f t="shared" si="5"/>
        <v>38</v>
      </c>
      <c r="G33">
        <f t="shared" si="6"/>
        <v>36</v>
      </c>
      <c r="H33">
        <f t="shared" si="7"/>
        <v>45</v>
      </c>
      <c r="I33">
        <f t="shared" si="8"/>
        <v>21</v>
      </c>
      <c r="J33" s="93">
        <f t="shared" si="9"/>
        <v>28</v>
      </c>
      <c r="K33" s="99">
        <f>PERFIL_4_ESO!C16*'4º ESO'!C$3+PERFIL_4_ESO!K16*'4º ESO'!C$4+PERFIL_4_ESO!S16*'4º ESO'!C$5+PERFIL_4_ESO!AA16*'4º ESO'!C$6+PERFIL_4_ESO!AI16*'4º ESO'!C$7</f>
        <v>0</v>
      </c>
      <c r="L33" s="15">
        <f>PERFIL_4_ESO!D16*'4º ESO'!D$3+PERFIL_4_ESO!L16*'4º ESO'!D$4+PERFIL_4_ESO!T16*'4º ESO'!D$5+PERFIL_4_ESO!AB16*'4º ESO'!D$6+PERFIL_4_ESO!AJ16*'4º ESO'!D$7</f>
        <v>0</v>
      </c>
      <c r="M33" s="15">
        <f>PERFIL_4_ESO!E16*'4º ESO'!E$3+PERFIL_4_ESO!M16*'4º ESO'!E$4+PERFIL_4_ESO!U16*'4º ESO'!E$5+PERFIL_4_ESO!AC16*'4º ESO'!E$6+PERFIL_4_ESO!AK16*'4º ESO'!E$7</f>
        <v>0</v>
      </c>
      <c r="N33" s="15">
        <f>PERFIL_4_ESO!F16*'4º ESO'!F$3+PERFIL_4_ESO!N16*'4º ESO'!F$4+PERFIL_4_ESO!V16*'4º ESO'!F$5+PERFIL_4_ESO!AD16*'4º ESO'!F$6+PERFIL_4_ESO!AL16*'4º ESO'!F$7</f>
        <v>0</v>
      </c>
      <c r="O33" s="15">
        <f>PERFIL_4_ESO!G16*'4º ESO'!G$3+PERFIL_4_ESO!O16*'4º ESO'!G$4+PERFIL_4_ESO!W16*'4º ESO'!G$5+PERFIL_4_ESO!AE16*'4º ESO'!G$6+PERFIL_4_ESO!AM16*'4º ESO'!G$7</f>
        <v>0</v>
      </c>
      <c r="P33" s="15">
        <f>PERFIL_4_ESO!H16*'4º ESO'!H$3+PERFIL_4_ESO!P16*'4º ESO'!H$4+PERFIL_4_ESO!X16*'4º ESO'!H$5+PERFIL_4_ESO!AF16*'4º ESO'!H$6+PERFIL_4_ESO!AN16*'4º ESO'!H$7</f>
        <v>0</v>
      </c>
      <c r="Q33" s="15">
        <f>PERFIL_4_ESO!I16*'4º ESO'!I$3+PERFIL_4_ESO!Q16*'4º ESO'!I$4+PERFIL_4_ESO!Y16*'4º ESO'!I$5+PERFIL_4_ESO!AG16*'4º ESO'!I$6+PERFIL_4_ESO!AO16*'4º ESO'!I$7</f>
        <v>0</v>
      </c>
      <c r="R33" s="15">
        <f>PERFIL_4_ESO!J16*'4º ESO'!J$3+PERFIL_4_ESO!R16*'4º ESO'!J$4+PERFIL_4_ESO!Z16*'4º ESO'!J$5+PERFIL_4_ESO!AH16*'4º ESO'!J$6+PERFIL_4_ESO!AP16*'4º ESO'!J$7</f>
        <v>0</v>
      </c>
      <c r="S33" s="161">
        <f>IF(PERFIL_4_ESO!$AQ16="",0,INDEX($A$9:$J$19,MATCH(PERFIL_4_ESO!$AQ16,$B$9:$B$19,0),3))</f>
        <v>0</v>
      </c>
      <c r="T33" s="32">
        <f>IF(PERFIL_4_ESO!$AQ16="",0,INDEX($A$9:$J$19,MATCH(PERFIL_4_ESO!$AQ16,$B$9:$B$19,0),4))</f>
        <v>0</v>
      </c>
      <c r="U33" s="32">
        <f>IF(PERFIL_4_ESO!$AQ16="",0,INDEX($A$9:$J$19,MATCH(PERFIL_4_ESO!$AQ16,$B$9:$B$19,0),5))</f>
        <v>0</v>
      </c>
      <c r="V33" s="32">
        <f>IF(PERFIL_4_ESO!$AQ16="",0,INDEX($A$9:$J$19,MATCH(PERFIL_4_ESO!$AQ16,$B$9:$B$19,0),6))</f>
        <v>0</v>
      </c>
      <c r="W33" s="32">
        <f>IF(PERFIL_4_ESO!$AQ16="",0,INDEX($A$9:$J$19,MATCH(PERFIL_4_ESO!$AQ16,$B$9:$B$19,0),7))</f>
        <v>0</v>
      </c>
      <c r="X33" s="32">
        <f>IF(PERFIL_4_ESO!$AQ16="",0,INDEX($A$9:$J$19,MATCH(PERFIL_4_ESO!$AQ16,$B$9:$B$19,0),8))</f>
        <v>0</v>
      </c>
      <c r="Y33" s="32">
        <f>IF(PERFIL_4_ESO!$AQ16="",0,INDEX($A$9:$J$19,MATCH(PERFIL_4_ESO!$AQ16,$B$9:$B$19,0),9))</f>
        <v>0</v>
      </c>
      <c r="Z33" s="167">
        <f>IF(PERFIL_4_ESO!$AQ16="",0,INDEX($A$9:$J$19,MATCH(PERFIL_4_ESO!$AQ16,$B$9:$B$19,0),10))</f>
        <v>0</v>
      </c>
      <c r="AA33" s="32">
        <f>IF(PERFIL_4_ESO!$AZ16="",0,INDEX($A$9:$J$19,MATCH(PERFIL_4_ESO!$AZ16,$B$9:$B$19,0),3))</f>
        <v>0</v>
      </c>
      <c r="AB33" s="32">
        <f>IF(PERFIL_4_ESO!$AZ16="",0,INDEX($A$9:$J$19,MATCH(PERFIL_4_ESO!$AZ16,$B$9:$B$19,0),4))</f>
        <v>0</v>
      </c>
      <c r="AC33" s="32">
        <f>IF(PERFIL_4_ESO!$AZ16="",0,INDEX($A$9:$J$19,MATCH(PERFIL_4_ESO!$AZ16,$B$9:$B$19,0),5))</f>
        <v>0</v>
      </c>
      <c r="AD33" s="32">
        <f>IF(PERFIL_4_ESO!$AZ16="",0,INDEX($A$9:$J$19,MATCH(PERFIL_4_ESO!$AZ16,$B$9:$B$19,0),6))</f>
        <v>0</v>
      </c>
      <c r="AE33" s="32">
        <f>IF(PERFIL_4_ESO!$AZ16="",0,INDEX($A$9:$J$19,MATCH(PERFIL_4_ESO!$AZ16,$B$9:$B$19,0),7))</f>
        <v>0</v>
      </c>
      <c r="AF33" s="32">
        <f>IF(PERFIL_4_ESO!$AZ16="",0,INDEX($A$9:$J$19,MATCH(PERFIL_4_ESO!$AZ16,$B$9:$B$19,0),8))</f>
        <v>0</v>
      </c>
      <c r="AG33" s="32">
        <f>IF(PERFIL_4_ESO!$AZ16="",0,INDEX($A$9:$J$19,MATCH(PERFIL_4_ESO!$AZ16,$B$9:$B$19,0),9))</f>
        <v>0</v>
      </c>
      <c r="AH33" s="167">
        <f>IF(PERFIL_4_ESO!$AZ16="",0,INDEX($A$9:$J$19,MATCH(PERFIL_4_ESO!$AZ16,$B$9:$B$19,0),10))</f>
        <v>0</v>
      </c>
      <c r="AI33" s="32">
        <f>IF(PERFIL_4_ESO!$BI16="",0,INDEX($A$9:$J$19,MATCH(PERFIL_4_ESO!$BI16,$B$9:$B$19,0),3))</f>
        <v>0</v>
      </c>
      <c r="AJ33" s="32">
        <f>IF(PERFIL_4_ESO!$BI16="",0,INDEX($A$9:$J$19,MATCH(PERFIL_4_ESO!$BI16,$B$9:$B$19,0),4))</f>
        <v>0</v>
      </c>
      <c r="AK33" s="32">
        <f>IF(PERFIL_4_ESO!$BI16="",0,INDEX($A$9:$J$19,MATCH(PERFIL_4_ESO!$BI16,$B$9:$B$19,0),5))</f>
        <v>0</v>
      </c>
      <c r="AL33" s="32">
        <f>IF(PERFIL_4_ESO!$BI16="",0,INDEX($A$9:$J$19,MATCH(PERFIL_4_ESO!$BI16,$B$9:$B$19,0),6))</f>
        <v>0</v>
      </c>
      <c r="AM33" s="32">
        <f>IF(PERFIL_4_ESO!$BI16="",0,INDEX($A$9:$J$19,MATCH(PERFIL_4_ESO!$BI16,$B$9:$B$19,0),7))</f>
        <v>0</v>
      </c>
      <c r="AN33" s="32">
        <f>IF(PERFIL_4_ESO!$BI16="",0,INDEX($A$9:$J$19,MATCH(PERFIL_4_ESO!$BI16,$B$9:$B$19,0),8))</f>
        <v>0</v>
      </c>
      <c r="AO33" s="32">
        <f>IF(PERFIL_4_ESO!$BI16="",0,INDEX($A$9:$J$19,MATCH(PERFIL_4_ESO!$BI16,$B$9:$B$19,0),9))</f>
        <v>0</v>
      </c>
      <c r="AP33" s="167">
        <f>IF(PERFIL_4_ESO!$BI16="",0,INDEX($A$9:$J$19,MATCH(PERFIL_4_ESO!$BI16,$B$9:$B$19,0),10))</f>
        <v>0</v>
      </c>
      <c r="AQ33" s="68">
        <f>PERFIL_4_ESO!AR16*'4º ESO'!S33+PERFIL_4_ESO!BA16*'4º ESO'!AA33+PERFIL_4_ESO!BJ16*'4º ESO'!AI33</f>
        <v>0</v>
      </c>
      <c r="AR33" s="68">
        <f>PERFIL_4_ESO!AS16*'4º ESO'!T33+PERFIL_4_ESO!BB16*'4º ESO'!AB33+PERFIL_4_ESO!BK16*'4º ESO'!AJ33</f>
        <v>0</v>
      </c>
      <c r="AS33" s="68">
        <f>PERFIL_4_ESO!AT16*'4º ESO'!U33+PERFIL_4_ESO!BC16*'4º ESO'!AC33+PERFIL_4_ESO!BL16*'4º ESO'!AK33</f>
        <v>0</v>
      </c>
      <c r="AT33" s="68">
        <f>PERFIL_4_ESO!AU16*'4º ESO'!V33+PERFIL_4_ESO!BD16*'4º ESO'!AD33+PERFIL_4_ESO!BM16*'4º ESO'!AL33</f>
        <v>0</v>
      </c>
      <c r="AU33" s="68">
        <f>PERFIL_4_ESO!AV16*'4º ESO'!W33+PERFIL_4_ESO!BE16*'4º ESO'!AE33+PERFIL_4_ESO!BN16*'4º ESO'!AM33</f>
        <v>0</v>
      </c>
      <c r="AV33" s="68">
        <f>PERFIL_4_ESO!AW16*'4º ESO'!X33+PERFIL_4_ESO!BF16*'4º ESO'!AF33+PERFIL_4_ESO!BO16*'4º ESO'!AN33</f>
        <v>0</v>
      </c>
      <c r="AW33" s="68">
        <f>PERFIL_4_ESO!AX16*'4º ESO'!Y33+PERFIL_4_ESO!BG16*'4º ESO'!AG33+PERFIL_4_ESO!BP16*'4º ESO'!AO33</f>
        <v>0</v>
      </c>
      <c r="AX33" s="155">
        <f>PERFIL_4_ESO!AY16*'4º ESO'!Z33+PERFIL_4_ESO!BH16*'4º ESO'!AH33+PERFIL_4_ESO!BQ16*'4º ESO'!AP33</f>
        <v>0</v>
      </c>
      <c r="AY33" s="32">
        <f>IF(PERFIL_4_ESO!$BR16="",0,INDEX($A$20:$J$25,MATCH(PERFIL_4_ESO!$BR16,$B$20:$B$25,0),3))</f>
        <v>0</v>
      </c>
      <c r="AZ33" s="32">
        <f>IF(PERFIL_4_ESO!$BR16="",0,INDEX($A$20:$J$25,MATCH(PERFIL_4_ESO!$BR16,$B$20:$B$25,0),4))</f>
        <v>0</v>
      </c>
      <c r="BA33" s="32">
        <f>IF(PERFIL_4_ESO!$BR16="",0,INDEX($A$20:$J$25,MATCH(PERFIL_4_ESO!$BR16,$B$20:$B$25,0),5))</f>
        <v>0</v>
      </c>
      <c r="BB33" s="32">
        <f>IF(PERFIL_4_ESO!$BR16="",0,INDEX($A$20:$J$25,MATCH(PERFIL_4_ESO!$BR16,$B$20:$B$25,0),6))</f>
        <v>0</v>
      </c>
      <c r="BC33" s="32">
        <f>IF(PERFIL_4_ESO!$BR16="",0,INDEX($A$20:$J$25,MATCH(PERFIL_4_ESO!$BR16,$B$20:$B$25,0),7))</f>
        <v>0</v>
      </c>
      <c r="BD33" s="32">
        <f>IF(PERFIL_4_ESO!$BR16="",0,INDEX($A$20:$J$25,MATCH(PERFIL_4_ESO!$BR16,$B$20:$B$25,0),8))</f>
        <v>0</v>
      </c>
      <c r="BE33" s="32">
        <f>IF(PERFIL_4_ESO!$BR16="",0,INDEX($A$20:$J$25,MATCH(PERFIL_4_ESO!$BR16,$B$20:$B$25,0),9))</f>
        <v>0</v>
      </c>
      <c r="BF33" s="167">
        <f>IF(PERFIL_4_ESO!$BR16="",0,INDEX($A$20:$J$25,MATCH(PERFIL_4_ESO!$BR16,$B$20:$B$25,0),10))</f>
        <v>0</v>
      </c>
      <c r="BG33" s="32">
        <f>PERFIL_4_ESO!BS16*'4º ESO'!AY33</f>
        <v>0</v>
      </c>
      <c r="BH33" s="32">
        <f>PERFIL_4_ESO!BT16*'4º ESO'!AZ33</f>
        <v>0</v>
      </c>
      <c r="BI33" s="32">
        <f>PERFIL_4_ESO!BU16*'4º ESO'!BA33</f>
        <v>0</v>
      </c>
      <c r="BJ33" s="32">
        <f>PERFIL_4_ESO!BV16*'4º ESO'!BB33</f>
        <v>0</v>
      </c>
      <c r="BK33" s="32">
        <f>PERFIL_4_ESO!BW16*'4º ESO'!BC33</f>
        <v>0</v>
      </c>
      <c r="BL33" s="32">
        <f>PERFIL_4_ESO!BX16*'4º ESO'!BD33</f>
        <v>0</v>
      </c>
      <c r="BM33" s="32">
        <f>PERFIL_4_ESO!BY16*'4º ESO'!BE33</f>
        <v>0</v>
      </c>
      <c r="BN33" s="167">
        <f>PERFIL_4_ESO!BZ16*'4º ESO'!BF33</f>
        <v>0</v>
      </c>
      <c r="BO33" s="32">
        <f t="shared" si="10"/>
        <v>0</v>
      </c>
      <c r="BP33" s="32">
        <f t="shared" si="11"/>
        <v>0</v>
      </c>
      <c r="BQ33" s="32">
        <f t="shared" si="12"/>
        <v>0</v>
      </c>
      <c r="BR33" s="32">
        <f t="shared" si="13"/>
        <v>0</v>
      </c>
      <c r="BS33" s="32">
        <f t="shared" si="14"/>
        <v>0</v>
      </c>
      <c r="BT33" s="32">
        <f t="shared" si="15"/>
        <v>0</v>
      </c>
      <c r="BU33" s="32">
        <f t="shared" si="16"/>
        <v>0</v>
      </c>
      <c r="BV33" s="167">
        <f t="shared" si="17"/>
        <v>0</v>
      </c>
    </row>
    <row r="34" spans="1:74">
      <c r="A34" s="29">
        <v>4</v>
      </c>
      <c r="B34" s="28" t="s">
        <v>104</v>
      </c>
      <c r="C34" s="92">
        <f t="shared" si="2"/>
        <v>40</v>
      </c>
      <c r="D34">
        <f t="shared" si="3"/>
        <v>21</v>
      </c>
      <c r="E34">
        <f t="shared" si="4"/>
        <v>39</v>
      </c>
      <c r="F34">
        <f t="shared" si="5"/>
        <v>38</v>
      </c>
      <c r="G34">
        <f t="shared" si="6"/>
        <v>36</v>
      </c>
      <c r="H34">
        <f t="shared" si="7"/>
        <v>45</v>
      </c>
      <c r="I34">
        <f t="shared" si="8"/>
        <v>21</v>
      </c>
      <c r="J34" s="93">
        <f t="shared" si="9"/>
        <v>28</v>
      </c>
      <c r="K34" s="99">
        <f>PERFIL_4_ESO!C17*'4º ESO'!C$3+PERFIL_4_ESO!K17*'4º ESO'!C$4+PERFIL_4_ESO!S17*'4º ESO'!C$5+PERFIL_4_ESO!AA17*'4º ESO'!C$6+PERFIL_4_ESO!AI17*'4º ESO'!C$7</f>
        <v>0</v>
      </c>
      <c r="L34" s="15">
        <f>PERFIL_4_ESO!D17*'4º ESO'!D$3+PERFIL_4_ESO!L17*'4º ESO'!D$4+PERFIL_4_ESO!T17*'4º ESO'!D$5+PERFIL_4_ESO!AB17*'4º ESO'!D$6+PERFIL_4_ESO!AJ17*'4º ESO'!D$7</f>
        <v>0</v>
      </c>
      <c r="M34" s="15">
        <f>PERFIL_4_ESO!E17*'4º ESO'!E$3+PERFIL_4_ESO!M17*'4º ESO'!E$4+PERFIL_4_ESO!U17*'4º ESO'!E$5+PERFIL_4_ESO!AC17*'4º ESO'!E$6+PERFIL_4_ESO!AK17*'4º ESO'!E$7</f>
        <v>0</v>
      </c>
      <c r="N34" s="15">
        <f>PERFIL_4_ESO!F17*'4º ESO'!F$3+PERFIL_4_ESO!N17*'4º ESO'!F$4+PERFIL_4_ESO!V17*'4º ESO'!F$5+PERFIL_4_ESO!AD17*'4º ESO'!F$6+PERFIL_4_ESO!AL17*'4º ESO'!F$7</f>
        <v>0</v>
      </c>
      <c r="O34" s="15">
        <f>PERFIL_4_ESO!G17*'4º ESO'!G$3+PERFIL_4_ESO!O17*'4º ESO'!G$4+PERFIL_4_ESO!W17*'4º ESO'!G$5+PERFIL_4_ESO!AE17*'4º ESO'!G$6+PERFIL_4_ESO!AM17*'4º ESO'!G$7</f>
        <v>0</v>
      </c>
      <c r="P34" s="15">
        <f>PERFIL_4_ESO!H17*'4º ESO'!H$3+PERFIL_4_ESO!P17*'4º ESO'!H$4+PERFIL_4_ESO!X17*'4º ESO'!H$5+PERFIL_4_ESO!AF17*'4º ESO'!H$6+PERFIL_4_ESO!AN17*'4º ESO'!H$7</f>
        <v>0</v>
      </c>
      <c r="Q34" s="15">
        <f>PERFIL_4_ESO!I17*'4º ESO'!I$3+PERFIL_4_ESO!Q17*'4º ESO'!I$4+PERFIL_4_ESO!Y17*'4º ESO'!I$5+PERFIL_4_ESO!AG17*'4º ESO'!I$6+PERFIL_4_ESO!AO17*'4º ESO'!I$7</f>
        <v>0</v>
      </c>
      <c r="R34" s="15">
        <f>PERFIL_4_ESO!J17*'4º ESO'!J$3+PERFIL_4_ESO!R17*'4º ESO'!J$4+PERFIL_4_ESO!Z17*'4º ESO'!J$5+PERFIL_4_ESO!AH17*'4º ESO'!J$6+PERFIL_4_ESO!AP17*'4º ESO'!J$7</f>
        <v>0</v>
      </c>
      <c r="S34" s="161">
        <f>IF(PERFIL_4_ESO!$AQ17="",0,INDEX($A$9:$J$19,MATCH(PERFIL_4_ESO!$AQ17,$B$9:$B$19,0),3))</f>
        <v>0</v>
      </c>
      <c r="T34" s="32">
        <f>IF(PERFIL_4_ESO!$AQ17="",0,INDEX($A$9:$J$19,MATCH(PERFIL_4_ESO!$AQ17,$B$9:$B$19,0),4))</f>
        <v>0</v>
      </c>
      <c r="U34" s="32">
        <f>IF(PERFIL_4_ESO!$AQ17="",0,INDEX($A$9:$J$19,MATCH(PERFIL_4_ESO!$AQ17,$B$9:$B$19,0),5))</f>
        <v>0</v>
      </c>
      <c r="V34" s="32">
        <f>IF(PERFIL_4_ESO!$AQ17="",0,INDEX($A$9:$J$19,MATCH(PERFIL_4_ESO!$AQ17,$B$9:$B$19,0),6))</f>
        <v>0</v>
      </c>
      <c r="W34" s="32">
        <f>IF(PERFIL_4_ESO!$AQ17="",0,INDEX($A$9:$J$19,MATCH(PERFIL_4_ESO!$AQ17,$B$9:$B$19,0),7))</f>
        <v>0</v>
      </c>
      <c r="X34" s="32">
        <f>IF(PERFIL_4_ESO!$AQ17="",0,INDEX($A$9:$J$19,MATCH(PERFIL_4_ESO!$AQ17,$B$9:$B$19,0),8))</f>
        <v>0</v>
      </c>
      <c r="Y34" s="32">
        <f>IF(PERFIL_4_ESO!$AQ17="",0,INDEX($A$9:$J$19,MATCH(PERFIL_4_ESO!$AQ17,$B$9:$B$19,0),9))</f>
        <v>0</v>
      </c>
      <c r="Z34" s="167">
        <f>IF(PERFIL_4_ESO!$AQ17="",0,INDEX($A$9:$J$19,MATCH(PERFIL_4_ESO!$AQ17,$B$9:$B$19,0),10))</f>
        <v>0</v>
      </c>
      <c r="AA34" s="32">
        <f>IF(PERFIL_4_ESO!$AZ17="",0,INDEX($A$9:$J$19,MATCH(PERFIL_4_ESO!$AZ17,$B$9:$B$19,0),3))</f>
        <v>0</v>
      </c>
      <c r="AB34" s="32">
        <f>IF(PERFIL_4_ESO!$AZ17="",0,INDEX($A$9:$J$19,MATCH(PERFIL_4_ESO!$AZ17,$B$9:$B$19,0),4))</f>
        <v>0</v>
      </c>
      <c r="AC34" s="32">
        <f>IF(PERFIL_4_ESO!$AZ17="",0,INDEX($A$9:$J$19,MATCH(PERFIL_4_ESO!$AZ17,$B$9:$B$19,0),5))</f>
        <v>0</v>
      </c>
      <c r="AD34" s="32">
        <f>IF(PERFIL_4_ESO!$AZ17="",0,INDEX($A$9:$J$19,MATCH(PERFIL_4_ESO!$AZ17,$B$9:$B$19,0),6))</f>
        <v>0</v>
      </c>
      <c r="AE34" s="32">
        <f>IF(PERFIL_4_ESO!$AZ17="",0,INDEX($A$9:$J$19,MATCH(PERFIL_4_ESO!$AZ17,$B$9:$B$19,0),7))</f>
        <v>0</v>
      </c>
      <c r="AF34" s="32">
        <f>IF(PERFIL_4_ESO!$AZ17="",0,INDEX($A$9:$J$19,MATCH(PERFIL_4_ESO!$AZ17,$B$9:$B$19,0),8))</f>
        <v>0</v>
      </c>
      <c r="AG34" s="32">
        <f>IF(PERFIL_4_ESO!$AZ17="",0,INDEX($A$9:$J$19,MATCH(PERFIL_4_ESO!$AZ17,$B$9:$B$19,0),9))</f>
        <v>0</v>
      </c>
      <c r="AH34" s="167">
        <f>IF(PERFIL_4_ESO!$AZ17="",0,INDEX($A$9:$J$19,MATCH(PERFIL_4_ESO!$AZ17,$B$9:$B$19,0),10))</f>
        <v>0</v>
      </c>
      <c r="AI34" s="32">
        <f>IF(PERFIL_4_ESO!$BI17="",0,INDEX($A$9:$J$19,MATCH(PERFIL_4_ESO!$BI17,$B$9:$B$19,0),3))</f>
        <v>0</v>
      </c>
      <c r="AJ34" s="32">
        <f>IF(PERFIL_4_ESO!$BI17="",0,INDEX($A$9:$J$19,MATCH(PERFIL_4_ESO!$BI17,$B$9:$B$19,0),4))</f>
        <v>0</v>
      </c>
      <c r="AK34" s="32">
        <f>IF(PERFIL_4_ESO!$BI17="",0,INDEX($A$9:$J$19,MATCH(PERFIL_4_ESO!$BI17,$B$9:$B$19,0),5))</f>
        <v>0</v>
      </c>
      <c r="AL34" s="32">
        <f>IF(PERFIL_4_ESO!$BI17="",0,INDEX($A$9:$J$19,MATCH(PERFIL_4_ESO!$BI17,$B$9:$B$19,0),6))</f>
        <v>0</v>
      </c>
      <c r="AM34" s="32">
        <f>IF(PERFIL_4_ESO!$BI17="",0,INDEX($A$9:$J$19,MATCH(PERFIL_4_ESO!$BI17,$B$9:$B$19,0),7))</f>
        <v>0</v>
      </c>
      <c r="AN34" s="32">
        <f>IF(PERFIL_4_ESO!$BI17="",0,INDEX($A$9:$J$19,MATCH(PERFIL_4_ESO!$BI17,$B$9:$B$19,0),8))</f>
        <v>0</v>
      </c>
      <c r="AO34" s="32">
        <f>IF(PERFIL_4_ESO!$BI17="",0,INDEX($A$9:$J$19,MATCH(PERFIL_4_ESO!$BI17,$B$9:$B$19,0),9))</f>
        <v>0</v>
      </c>
      <c r="AP34" s="167">
        <f>IF(PERFIL_4_ESO!$BI17="",0,INDEX($A$9:$J$19,MATCH(PERFIL_4_ESO!$BI17,$B$9:$B$19,0),10))</f>
        <v>0</v>
      </c>
      <c r="AQ34" s="68">
        <f>PERFIL_4_ESO!AR17*'4º ESO'!S34+PERFIL_4_ESO!BA17*'4º ESO'!AA34+PERFIL_4_ESO!BJ17*'4º ESO'!AI34</f>
        <v>0</v>
      </c>
      <c r="AR34" s="68">
        <f>PERFIL_4_ESO!AS17*'4º ESO'!T34+PERFIL_4_ESO!BB17*'4º ESO'!AB34+PERFIL_4_ESO!BK17*'4º ESO'!AJ34</f>
        <v>0</v>
      </c>
      <c r="AS34" s="68">
        <f>PERFIL_4_ESO!AT17*'4º ESO'!U34+PERFIL_4_ESO!BC17*'4º ESO'!AC34+PERFIL_4_ESO!BL17*'4º ESO'!AK34</f>
        <v>0</v>
      </c>
      <c r="AT34" s="68">
        <f>PERFIL_4_ESO!AU17*'4º ESO'!V34+PERFIL_4_ESO!BD17*'4º ESO'!AD34+PERFIL_4_ESO!BM17*'4º ESO'!AL34</f>
        <v>0</v>
      </c>
      <c r="AU34" s="68">
        <f>PERFIL_4_ESO!AV17*'4º ESO'!W34+PERFIL_4_ESO!BE17*'4º ESO'!AE34+PERFIL_4_ESO!BN17*'4º ESO'!AM34</f>
        <v>0</v>
      </c>
      <c r="AV34" s="68">
        <f>PERFIL_4_ESO!AW17*'4º ESO'!X34+PERFIL_4_ESO!BF17*'4º ESO'!AF34+PERFIL_4_ESO!BO17*'4º ESO'!AN34</f>
        <v>0</v>
      </c>
      <c r="AW34" s="68">
        <f>PERFIL_4_ESO!AX17*'4º ESO'!Y34+PERFIL_4_ESO!BG17*'4º ESO'!AG34+PERFIL_4_ESO!BP17*'4º ESO'!AO34</f>
        <v>0</v>
      </c>
      <c r="AX34" s="155">
        <f>PERFIL_4_ESO!AY17*'4º ESO'!Z34+PERFIL_4_ESO!BH17*'4º ESO'!AH34+PERFIL_4_ESO!BQ17*'4º ESO'!AP34</f>
        <v>0</v>
      </c>
      <c r="AY34" s="32">
        <f>IF(PERFIL_4_ESO!$BR17="",0,INDEX($A$20:$J$25,MATCH(PERFIL_4_ESO!$BR17,$B$20:$B$25,0),3))</f>
        <v>0</v>
      </c>
      <c r="AZ34" s="32">
        <f>IF(PERFIL_4_ESO!$BR17="",0,INDEX($A$20:$J$25,MATCH(PERFIL_4_ESO!$BR17,$B$20:$B$25,0),4))</f>
        <v>0</v>
      </c>
      <c r="BA34" s="32">
        <f>IF(PERFIL_4_ESO!$BR17="",0,INDEX($A$20:$J$25,MATCH(PERFIL_4_ESO!$BR17,$B$20:$B$25,0),5))</f>
        <v>0</v>
      </c>
      <c r="BB34" s="32">
        <f>IF(PERFIL_4_ESO!$BR17="",0,INDEX($A$20:$J$25,MATCH(PERFIL_4_ESO!$BR17,$B$20:$B$25,0),6))</f>
        <v>0</v>
      </c>
      <c r="BC34" s="32">
        <f>IF(PERFIL_4_ESO!$BR17="",0,INDEX($A$20:$J$25,MATCH(PERFIL_4_ESO!$BR17,$B$20:$B$25,0),7))</f>
        <v>0</v>
      </c>
      <c r="BD34" s="32">
        <f>IF(PERFIL_4_ESO!$BR17="",0,INDEX($A$20:$J$25,MATCH(PERFIL_4_ESO!$BR17,$B$20:$B$25,0),8))</f>
        <v>0</v>
      </c>
      <c r="BE34" s="32">
        <f>IF(PERFIL_4_ESO!$BR17="",0,INDEX($A$20:$J$25,MATCH(PERFIL_4_ESO!$BR17,$B$20:$B$25,0),9))</f>
        <v>0</v>
      </c>
      <c r="BF34" s="167">
        <f>IF(PERFIL_4_ESO!$BR17="",0,INDEX($A$20:$J$25,MATCH(PERFIL_4_ESO!$BR17,$B$20:$B$25,0),10))</f>
        <v>0</v>
      </c>
      <c r="BG34" s="32">
        <f>PERFIL_4_ESO!BS17*'4º ESO'!AY34</f>
        <v>0</v>
      </c>
      <c r="BH34" s="32">
        <f>PERFIL_4_ESO!BT17*'4º ESO'!AZ34</f>
        <v>0</v>
      </c>
      <c r="BI34" s="32">
        <f>PERFIL_4_ESO!BU17*'4º ESO'!BA34</f>
        <v>0</v>
      </c>
      <c r="BJ34" s="32">
        <f>PERFIL_4_ESO!BV17*'4º ESO'!BB34</f>
        <v>0</v>
      </c>
      <c r="BK34" s="32">
        <f>PERFIL_4_ESO!BW17*'4º ESO'!BC34</f>
        <v>0</v>
      </c>
      <c r="BL34" s="32">
        <f>PERFIL_4_ESO!BX17*'4º ESO'!BD34</f>
        <v>0</v>
      </c>
      <c r="BM34" s="32">
        <f>PERFIL_4_ESO!BY17*'4º ESO'!BE34</f>
        <v>0</v>
      </c>
      <c r="BN34" s="167">
        <f>PERFIL_4_ESO!BZ17*'4º ESO'!BF34</f>
        <v>0</v>
      </c>
      <c r="BO34" s="32">
        <f t="shared" si="10"/>
        <v>0</v>
      </c>
      <c r="BP34" s="32">
        <f t="shared" si="11"/>
        <v>0</v>
      </c>
      <c r="BQ34" s="32">
        <f t="shared" si="12"/>
        <v>0</v>
      </c>
      <c r="BR34" s="32">
        <f t="shared" si="13"/>
        <v>0</v>
      </c>
      <c r="BS34" s="32">
        <f t="shared" si="14"/>
        <v>0</v>
      </c>
      <c r="BT34" s="32">
        <f t="shared" si="15"/>
        <v>0</v>
      </c>
      <c r="BU34" s="32">
        <f t="shared" si="16"/>
        <v>0</v>
      </c>
      <c r="BV34" s="167">
        <f t="shared" si="17"/>
        <v>0</v>
      </c>
    </row>
    <row r="35" spans="1:74">
      <c r="A35" s="66">
        <v>5</v>
      </c>
      <c r="B35" s="30" t="s">
        <v>105</v>
      </c>
      <c r="C35" s="92">
        <f t="shared" si="2"/>
        <v>40</v>
      </c>
      <c r="D35">
        <f t="shared" si="3"/>
        <v>21</v>
      </c>
      <c r="E35">
        <f t="shared" si="4"/>
        <v>39</v>
      </c>
      <c r="F35">
        <f t="shared" si="5"/>
        <v>38</v>
      </c>
      <c r="G35">
        <f t="shared" si="6"/>
        <v>36</v>
      </c>
      <c r="H35">
        <f t="shared" si="7"/>
        <v>45</v>
      </c>
      <c r="I35">
        <f t="shared" si="8"/>
        <v>21</v>
      </c>
      <c r="J35" s="93">
        <f t="shared" si="9"/>
        <v>28</v>
      </c>
      <c r="K35" s="99">
        <f>PERFIL_4_ESO!C18*'4º ESO'!C$3+PERFIL_4_ESO!K18*'4º ESO'!C$4+PERFIL_4_ESO!S18*'4º ESO'!C$5+PERFIL_4_ESO!AA18*'4º ESO'!C$6+PERFIL_4_ESO!AI18*'4º ESO'!C$7</f>
        <v>0</v>
      </c>
      <c r="L35" s="15">
        <f>PERFIL_4_ESO!D18*'4º ESO'!D$3+PERFIL_4_ESO!L18*'4º ESO'!D$4+PERFIL_4_ESO!T18*'4º ESO'!D$5+PERFIL_4_ESO!AB18*'4º ESO'!D$6+PERFIL_4_ESO!AJ18*'4º ESO'!D$7</f>
        <v>0</v>
      </c>
      <c r="M35" s="15">
        <f>PERFIL_4_ESO!E18*'4º ESO'!E$3+PERFIL_4_ESO!M18*'4º ESO'!E$4+PERFIL_4_ESO!U18*'4º ESO'!E$5+PERFIL_4_ESO!AC18*'4º ESO'!E$6+PERFIL_4_ESO!AK18*'4º ESO'!E$7</f>
        <v>0</v>
      </c>
      <c r="N35" s="15">
        <f>PERFIL_4_ESO!F18*'4º ESO'!F$3+PERFIL_4_ESO!N18*'4º ESO'!F$4+PERFIL_4_ESO!V18*'4º ESO'!F$5+PERFIL_4_ESO!AD18*'4º ESO'!F$6+PERFIL_4_ESO!AL18*'4º ESO'!F$7</f>
        <v>0</v>
      </c>
      <c r="O35" s="15">
        <f>PERFIL_4_ESO!G18*'4º ESO'!G$3+PERFIL_4_ESO!O18*'4º ESO'!G$4+PERFIL_4_ESO!W18*'4º ESO'!G$5+PERFIL_4_ESO!AE18*'4º ESO'!G$6+PERFIL_4_ESO!AM18*'4º ESO'!G$7</f>
        <v>0</v>
      </c>
      <c r="P35" s="15">
        <f>PERFIL_4_ESO!H18*'4º ESO'!H$3+PERFIL_4_ESO!P18*'4º ESO'!H$4+PERFIL_4_ESO!X18*'4º ESO'!H$5+PERFIL_4_ESO!AF18*'4º ESO'!H$6+PERFIL_4_ESO!AN18*'4º ESO'!H$7</f>
        <v>0</v>
      </c>
      <c r="Q35" s="15">
        <f>PERFIL_4_ESO!I18*'4º ESO'!I$3+PERFIL_4_ESO!Q18*'4º ESO'!I$4+PERFIL_4_ESO!Y18*'4º ESO'!I$5+PERFIL_4_ESO!AG18*'4º ESO'!I$6+PERFIL_4_ESO!AO18*'4º ESO'!I$7</f>
        <v>0</v>
      </c>
      <c r="R35" s="15">
        <f>PERFIL_4_ESO!J18*'4º ESO'!J$3+PERFIL_4_ESO!R18*'4º ESO'!J$4+PERFIL_4_ESO!Z18*'4º ESO'!J$5+PERFIL_4_ESO!AH18*'4º ESO'!J$6+PERFIL_4_ESO!AP18*'4º ESO'!J$7</f>
        <v>0</v>
      </c>
      <c r="S35" s="161">
        <f>IF(PERFIL_4_ESO!$AQ18="",0,INDEX($A$9:$J$19,MATCH(PERFIL_4_ESO!$AQ18,$B$9:$B$19,0),3))</f>
        <v>0</v>
      </c>
      <c r="T35" s="32">
        <f>IF(PERFIL_4_ESO!$AQ18="",0,INDEX($A$9:$J$19,MATCH(PERFIL_4_ESO!$AQ18,$B$9:$B$19,0),4))</f>
        <v>0</v>
      </c>
      <c r="U35" s="32">
        <f>IF(PERFIL_4_ESO!$AQ18="",0,INDEX($A$9:$J$19,MATCH(PERFIL_4_ESO!$AQ18,$B$9:$B$19,0),5))</f>
        <v>0</v>
      </c>
      <c r="V35" s="32">
        <f>IF(PERFIL_4_ESO!$AQ18="",0,INDEX($A$9:$J$19,MATCH(PERFIL_4_ESO!$AQ18,$B$9:$B$19,0),6))</f>
        <v>0</v>
      </c>
      <c r="W35" s="32">
        <f>IF(PERFIL_4_ESO!$AQ18="",0,INDEX($A$9:$J$19,MATCH(PERFIL_4_ESO!$AQ18,$B$9:$B$19,0),7))</f>
        <v>0</v>
      </c>
      <c r="X35" s="32">
        <f>IF(PERFIL_4_ESO!$AQ18="",0,INDEX($A$9:$J$19,MATCH(PERFIL_4_ESO!$AQ18,$B$9:$B$19,0),8))</f>
        <v>0</v>
      </c>
      <c r="Y35" s="32">
        <f>IF(PERFIL_4_ESO!$AQ18="",0,INDEX($A$9:$J$19,MATCH(PERFIL_4_ESO!$AQ18,$B$9:$B$19,0),9))</f>
        <v>0</v>
      </c>
      <c r="Z35" s="167">
        <f>IF(PERFIL_4_ESO!$AQ18="",0,INDEX($A$9:$J$19,MATCH(PERFIL_4_ESO!$AQ18,$B$9:$B$19,0),10))</f>
        <v>0</v>
      </c>
      <c r="AA35" s="32">
        <f>IF(PERFIL_4_ESO!$AZ18="",0,INDEX($A$9:$J$19,MATCH(PERFIL_4_ESO!$AZ18,$B$9:$B$19,0),3))</f>
        <v>0</v>
      </c>
      <c r="AB35" s="32">
        <f>IF(PERFIL_4_ESO!$AZ18="",0,INDEX($A$9:$J$19,MATCH(PERFIL_4_ESO!$AZ18,$B$9:$B$19,0),4))</f>
        <v>0</v>
      </c>
      <c r="AC35" s="32">
        <f>IF(PERFIL_4_ESO!$AZ18="",0,INDEX($A$9:$J$19,MATCH(PERFIL_4_ESO!$AZ18,$B$9:$B$19,0),5))</f>
        <v>0</v>
      </c>
      <c r="AD35" s="32">
        <f>IF(PERFIL_4_ESO!$AZ18="",0,INDEX($A$9:$J$19,MATCH(PERFIL_4_ESO!$AZ18,$B$9:$B$19,0),6))</f>
        <v>0</v>
      </c>
      <c r="AE35" s="32">
        <f>IF(PERFIL_4_ESO!$AZ18="",0,INDEX($A$9:$J$19,MATCH(PERFIL_4_ESO!$AZ18,$B$9:$B$19,0),7))</f>
        <v>0</v>
      </c>
      <c r="AF35" s="32">
        <f>IF(PERFIL_4_ESO!$AZ18="",0,INDEX($A$9:$J$19,MATCH(PERFIL_4_ESO!$AZ18,$B$9:$B$19,0),8))</f>
        <v>0</v>
      </c>
      <c r="AG35" s="32">
        <f>IF(PERFIL_4_ESO!$AZ18="",0,INDEX($A$9:$J$19,MATCH(PERFIL_4_ESO!$AZ18,$B$9:$B$19,0),9))</f>
        <v>0</v>
      </c>
      <c r="AH35" s="167">
        <f>IF(PERFIL_4_ESO!$AZ18="",0,INDEX($A$9:$J$19,MATCH(PERFIL_4_ESO!$AZ18,$B$9:$B$19,0),10))</f>
        <v>0</v>
      </c>
      <c r="AI35" s="32">
        <f>IF(PERFIL_4_ESO!$BI18="",0,INDEX($A$9:$J$19,MATCH(PERFIL_4_ESO!$BI18,$B$9:$B$19,0),3))</f>
        <v>0</v>
      </c>
      <c r="AJ35" s="32">
        <f>IF(PERFIL_4_ESO!$BI18="",0,INDEX($A$9:$J$19,MATCH(PERFIL_4_ESO!$BI18,$B$9:$B$19,0),4))</f>
        <v>0</v>
      </c>
      <c r="AK35" s="32">
        <f>IF(PERFIL_4_ESO!$BI18="",0,INDEX($A$9:$J$19,MATCH(PERFIL_4_ESO!$BI18,$B$9:$B$19,0),5))</f>
        <v>0</v>
      </c>
      <c r="AL35" s="32">
        <f>IF(PERFIL_4_ESO!$BI18="",0,INDEX($A$9:$J$19,MATCH(PERFIL_4_ESO!$BI18,$B$9:$B$19,0),6))</f>
        <v>0</v>
      </c>
      <c r="AM35" s="32">
        <f>IF(PERFIL_4_ESO!$BI18="",0,INDEX($A$9:$J$19,MATCH(PERFIL_4_ESO!$BI18,$B$9:$B$19,0),7))</f>
        <v>0</v>
      </c>
      <c r="AN35" s="32">
        <f>IF(PERFIL_4_ESO!$BI18="",0,INDEX($A$9:$J$19,MATCH(PERFIL_4_ESO!$BI18,$B$9:$B$19,0),8))</f>
        <v>0</v>
      </c>
      <c r="AO35" s="32">
        <f>IF(PERFIL_4_ESO!$BI18="",0,INDEX($A$9:$J$19,MATCH(PERFIL_4_ESO!$BI18,$B$9:$B$19,0),9))</f>
        <v>0</v>
      </c>
      <c r="AP35" s="167">
        <f>IF(PERFIL_4_ESO!$BI18="",0,INDEX($A$9:$J$19,MATCH(PERFIL_4_ESO!$BI18,$B$9:$B$19,0),10))</f>
        <v>0</v>
      </c>
      <c r="AQ35" s="68">
        <f>PERFIL_4_ESO!AR18*'4º ESO'!S35+PERFIL_4_ESO!BA18*'4º ESO'!AA35+PERFIL_4_ESO!BJ18*'4º ESO'!AI35</f>
        <v>0</v>
      </c>
      <c r="AR35" s="68">
        <f>PERFIL_4_ESO!AS18*'4º ESO'!T35+PERFIL_4_ESO!BB18*'4º ESO'!AB35+PERFIL_4_ESO!BK18*'4º ESO'!AJ35</f>
        <v>0</v>
      </c>
      <c r="AS35" s="68">
        <f>PERFIL_4_ESO!AT18*'4º ESO'!U35+PERFIL_4_ESO!BC18*'4º ESO'!AC35+PERFIL_4_ESO!BL18*'4º ESO'!AK35</f>
        <v>0</v>
      </c>
      <c r="AT35" s="68">
        <f>PERFIL_4_ESO!AU18*'4º ESO'!V35+PERFIL_4_ESO!BD18*'4º ESO'!AD35+PERFIL_4_ESO!BM18*'4º ESO'!AL35</f>
        <v>0</v>
      </c>
      <c r="AU35" s="68">
        <f>PERFIL_4_ESO!AV18*'4º ESO'!W35+PERFIL_4_ESO!BE18*'4º ESO'!AE35+PERFIL_4_ESO!BN18*'4º ESO'!AM35</f>
        <v>0</v>
      </c>
      <c r="AV35" s="68">
        <f>PERFIL_4_ESO!AW18*'4º ESO'!X35+PERFIL_4_ESO!BF18*'4º ESO'!AF35+PERFIL_4_ESO!BO18*'4º ESO'!AN35</f>
        <v>0</v>
      </c>
      <c r="AW35" s="68">
        <f>PERFIL_4_ESO!AX18*'4º ESO'!Y35+PERFIL_4_ESO!BG18*'4º ESO'!AG35+PERFIL_4_ESO!BP18*'4º ESO'!AO35</f>
        <v>0</v>
      </c>
      <c r="AX35" s="155">
        <f>PERFIL_4_ESO!AY18*'4º ESO'!Z35+PERFIL_4_ESO!BH18*'4º ESO'!AH35+PERFIL_4_ESO!BQ18*'4º ESO'!AP35</f>
        <v>0</v>
      </c>
      <c r="AY35" s="32">
        <f>IF(PERFIL_4_ESO!$BR18="",0,INDEX($A$20:$J$25,MATCH(PERFIL_4_ESO!$BR18,$B$20:$B$25,0),3))</f>
        <v>0</v>
      </c>
      <c r="AZ35" s="32">
        <f>IF(PERFIL_4_ESO!$BR18="",0,INDEX($A$20:$J$25,MATCH(PERFIL_4_ESO!$BR18,$B$20:$B$25,0),4))</f>
        <v>0</v>
      </c>
      <c r="BA35" s="32">
        <f>IF(PERFIL_4_ESO!$BR18="",0,INDEX($A$20:$J$25,MATCH(PERFIL_4_ESO!$BR18,$B$20:$B$25,0),5))</f>
        <v>0</v>
      </c>
      <c r="BB35" s="32">
        <f>IF(PERFIL_4_ESO!$BR18="",0,INDEX($A$20:$J$25,MATCH(PERFIL_4_ESO!$BR18,$B$20:$B$25,0),6))</f>
        <v>0</v>
      </c>
      <c r="BC35" s="32">
        <f>IF(PERFIL_4_ESO!$BR18="",0,INDEX($A$20:$J$25,MATCH(PERFIL_4_ESO!$BR18,$B$20:$B$25,0),7))</f>
        <v>0</v>
      </c>
      <c r="BD35" s="32">
        <f>IF(PERFIL_4_ESO!$BR18="",0,INDEX($A$20:$J$25,MATCH(PERFIL_4_ESO!$BR18,$B$20:$B$25,0),8))</f>
        <v>0</v>
      </c>
      <c r="BE35" s="32">
        <f>IF(PERFIL_4_ESO!$BR18="",0,INDEX($A$20:$J$25,MATCH(PERFIL_4_ESO!$BR18,$B$20:$B$25,0),9))</f>
        <v>0</v>
      </c>
      <c r="BF35" s="167">
        <f>IF(PERFIL_4_ESO!$BR18="",0,INDEX($A$20:$J$25,MATCH(PERFIL_4_ESO!$BR18,$B$20:$B$25,0),10))</f>
        <v>0</v>
      </c>
      <c r="BG35" s="32">
        <f>PERFIL_4_ESO!BS18*'4º ESO'!AY35</f>
        <v>0</v>
      </c>
      <c r="BH35" s="32">
        <f>PERFIL_4_ESO!BT18*'4º ESO'!AZ35</f>
        <v>0</v>
      </c>
      <c r="BI35" s="32">
        <f>PERFIL_4_ESO!BU18*'4º ESO'!BA35</f>
        <v>0</v>
      </c>
      <c r="BJ35" s="32">
        <f>PERFIL_4_ESO!BV18*'4º ESO'!BB35</f>
        <v>0</v>
      </c>
      <c r="BK35" s="32">
        <f>PERFIL_4_ESO!BW18*'4º ESO'!BC35</f>
        <v>0</v>
      </c>
      <c r="BL35" s="32">
        <f>PERFIL_4_ESO!BX18*'4º ESO'!BD35</f>
        <v>0</v>
      </c>
      <c r="BM35" s="32">
        <f>PERFIL_4_ESO!BY18*'4º ESO'!BE35</f>
        <v>0</v>
      </c>
      <c r="BN35" s="167">
        <f>PERFIL_4_ESO!BZ18*'4º ESO'!BF35</f>
        <v>0</v>
      </c>
      <c r="BO35" s="32">
        <f t="shared" si="10"/>
        <v>0</v>
      </c>
      <c r="BP35" s="32">
        <f t="shared" si="11"/>
        <v>0</v>
      </c>
      <c r="BQ35" s="32">
        <f t="shared" si="12"/>
        <v>0</v>
      </c>
      <c r="BR35" s="32">
        <f t="shared" si="13"/>
        <v>0</v>
      </c>
      <c r="BS35" s="32">
        <f t="shared" si="14"/>
        <v>0</v>
      </c>
      <c r="BT35" s="32">
        <f t="shared" si="15"/>
        <v>0</v>
      </c>
      <c r="BU35" s="32">
        <f t="shared" si="16"/>
        <v>0</v>
      </c>
      <c r="BV35" s="167">
        <f t="shared" si="17"/>
        <v>0</v>
      </c>
    </row>
    <row r="36" spans="1:74">
      <c r="A36" s="29">
        <v>6</v>
      </c>
      <c r="B36" s="28" t="s">
        <v>106</v>
      </c>
      <c r="C36" s="92">
        <f t="shared" si="2"/>
        <v>40</v>
      </c>
      <c r="D36">
        <f t="shared" si="3"/>
        <v>21</v>
      </c>
      <c r="E36">
        <f t="shared" si="4"/>
        <v>39</v>
      </c>
      <c r="F36">
        <f t="shared" si="5"/>
        <v>38</v>
      </c>
      <c r="G36">
        <f t="shared" si="6"/>
        <v>36</v>
      </c>
      <c r="H36">
        <f t="shared" si="7"/>
        <v>45</v>
      </c>
      <c r="I36">
        <f t="shared" si="8"/>
        <v>21</v>
      </c>
      <c r="J36" s="93">
        <f t="shared" si="9"/>
        <v>28</v>
      </c>
      <c r="K36" s="99">
        <f>PERFIL_4_ESO!C19*'4º ESO'!C$3+PERFIL_4_ESO!K19*'4º ESO'!C$4+PERFIL_4_ESO!S19*'4º ESO'!C$5+PERFIL_4_ESO!AA19*'4º ESO'!C$6+PERFIL_4_ESO!AI19*'4º ESO'!C$7</f>
        <v>0</v>
      </c>
      <c r="L36" s="15">
        <f>PERFIL_4_ESO!D19*'4º ESO'!D$3+PERFIL_4_ESO!L19*'4º ESO'!D$4+PERFIL_4_ESO!T19*'4º ESO'!D$5+PERFIL_4_ESO!AB19*'4º ESO'!D$6+PERFIL_4_ESO!AJ19*'4º ESO'!D$7</f>
        <v>0</v>
      </c>
      <c r="M36" s="15">
        <f>PERFIL_4_ESO!E19*'4º ESO'!E$3+PERFIL_4_ESO!M19*'4º ESO'!E$4+PERFIL_4_ESO!U19*'4º ESO'!E$5+PERFIL_4_ESO!AC19*'4º ESO'!E$6+PERFIL_4_ESO!AK19*'4º ESO'!E$7</f>
        <v>0</v>
      </c>
      <c r="N36" s="15">
        <f>PERFIL_4_ESO!F19*'4º ESO'!F$3+PERFIL_4_ESO!N19*'4º ESO'!F$4+PERFIL_4_ESO!V19*'4º ESO'!F$5+PERFIL_4_ESO!AD19*'4º ESO'!F$6+PERFIL_4_ESO!AL19*'4º ESO'!F$7</f>
        <v>0</v>
      </c>
      <c r="O36" s="15">
        <f>PERFIL_4_ESO!G19*'4º ESO'!G$3+PERFIL_4_ESO!O19*'4º ESO'!G$4+PERFIL_4_ESO!W19*'4º ESO'!G$5+PERFIL_4_ESO!AE19*'4º ESO'!G$6+PERFIL_4_ESO!AM19*'4º ESO'!G$7</f>
        <v>0</v>
      </c>
      <c r="P36" s="15">
        <f>PERFIL_4_ESO!H19*'4º ESO'!H$3+PERFIL_4_ESO!P19*'4º ESO'!H$4+PERFIL_4_ESO!X19*'4º ESO'!H$5+PERFIL_4_ESO!AF19*'4º ESO'!H$6+PERFIL_4_ESO!AN19*'4º ESO'!H$7</f>
        <v>0</v>
      </c>
      <c r="Q36" s="15">
        <f>PERFIL_4_ESO!I19*'4º ESO'!I$3+PERFIL_4_ESO!Q19*'4º ESO'!I$4+PERFIL_4_ESO!Y19*'4º ESO'!I$5+PERFIL_4_ESO!AG19*'4º ESO'!I$6+PERFIL_4_ESO!AO19*'4º ESO'!I$7</f>
        <v>0</v>
      </c>
      <c r="R36" s="15">
        <f>PERFIL_4_ESO!J19*'4º ESO'!J$3+PERFIL_4_ESO!R19*'4º ESO'!J$4+PERFIL_4_ESO!Z19*'4º ESO'!J$5+PERFIL_4_ESO!AH19*'4º ESO'!J$6+PERFIL_4_ESO!AP19*'4º ESO'!J$7</f>
        <v>0</v>
      </c>
      <c r="S36" s="161">
        <f>IF(PERFIL_4_ESO!$AQ19="",0,INDEX($A$9:$J$19,MATCH(PERFIL_4_ESO!$AQ19,$B$9:$B$19,0),3))</f>
        <v>0</v>
      </c>
      <c r="T36" s="32">
        <f>IF(PERFIL_4_ESO!$AQ19="",0,INDEX($A$9:$J$19,MATCH(PERFIL_4_ESO!$AQ19,$B$9:$B$19,0),4))</f>
        <v>0</v>
      </c>
      <c r="U36" s="32">
        <f>IF(PERFIL_4_ESO!$AQ19="",0,INDEX($A$9:$J$19,MATCH(PERFIL_4_ESO!$AQ19,$B$9:$B$19,0),5))</f>
        <v>0</v>
      </c>
      <c r="V36" s="32">
        <f>IF(PERFIL_4_ESO!$AQ19="",0,INDEX($A$9:$J$19,MATCH(PERFIL_4_ESO!$AQ19,$B$9:$B$19,0),6))</f>
        <v>0</v>
      </c>
      <c r="W36" s="32">
        <f>IF(PERFIL_4_ESO!$AQ19="",0,INDEX($A$9:$J$19,MATCH(PERFIL_4_ESO!$AQ19,$B$9:$B$19,0),7))</f>
        <v>0</v>
      </c>
      <c r="X36" s="32">
        <f>IF(PERFIL_4_ESO!$AQ19="",0,INDEX($A$9:$J$19,MATCH(PERFIL_4_ESO!$AQ19,$B$9:$B$19,0),8))</f>
        <v>0</v>
      </c>
      <c r="Y36" s="32">
        <f>IF(PERFIL_4_ESO!$AQ19="",0,INDEX($A$9:$J$19,MATCH(PERFIL_4_ESO!$AQ19,$B$9:$B$19,0),9))</f>
        <v>0</v>
      </c>
      <c r="Z36" s="167">
        <f>IF(PERFIL_4_ESO!$AQ19="",0,INDEX($A$9:$J$19,MATCH(PERFIL_4_ESO!$AQ19,$B$9:$B$19,0),10))</f>
        <v>0</v>
      </c>
      <c r="AA36" s="32">
        <f>IF(PERFIL_4_ESO!$AZ19="",0,INDEX($A$9:$J$19,MATCH(PERFIL_4_ESO!$AZ19,$B$9:$B$19,0),3))</f>
        <v>0</v>
      </c>
      <c r="AB36" s="32">
        <f>IF(PERFIL_4_ESO!$AZ19="",0,INDEX($A$9:$J$19,MATCH(PERFIL_4_ESO!$AZ19,$B$9:$B$19,0),4))</f>
        <v>0</v>
      </c>
      <c r="AC36" s="32">
        <f>IF(PERFIL_4_ESO!$AZ19="",0,INDEX($A$9:$J$19,MATCH(PERFIL_4_ESO!$AZ19,$B$9:$B$19,0),5))</f>
        <v>0</v>
      </c>
      <c r="AD36" s="32">
        <f>IF(PERFIL_4_ESO!$AZ19="",0,INDEX($A$9:$J$19,MATCH(PERFIL_4_ESO!$AZ19,$B$9:$B$19,0),6))</f>
        <v>0</v>
      </c>
      <c r="AE36" s="32">
        <f>IF(PERFIL_4_ESO!$AZ19="",0,INDEX($A$9:$J$19,MATCH(PERFIL_4_ESO!$AZ19,$B$9:$B$19,0),7))</f>
        <v>0</v>
      </c>
      <c r="AF36" s="32">
        <f>IF(PERFIL_4_ESO!$AZ19="",0,INDEX($A$9:$J$19,MATCH(PERFIL_4_ESO!$AZ19,$B$9:$B$19,0),8))</f>
        <v>0</v>
      </c>
      <c r="AG36" s="32">
        <f>IF(PERFIL_4_ESO!$AZ19="",0,INDEX($A$9:$J$19,MATCH(PERFIL_4_ESO!$AZ19,$B$9:$B$19,0),9))</f>
        <v>0</v>
      </c>
      <c r="AH36" s="167">
        <f>IF(PERFIL_4_ESO!$AZ19="",0,INDEX($A$9:$J$19,MATCH(PERFIL_4_ESO!$AZ19,$B$9:$B$19,0),10))</f>
        <v>0</v>
      </c>
      <c r="AI36" s="32">
        <f>IF(PERFIL_4_ESO!$BI19="",0,INDEX($A$9:$J$19,MATCH(PERFIL_4_ESO!$BI19,$B$9:$B$19,0),3))</f>
        <v>0</v>
      </c>
      <c r="AJ36" s="32">
        <f>IF(PERFIL_4_ESO!$BI19="",0,INDEX($A$9:$J$19,MATCH(PERFIL_4_ESO!$BI19,$B$9:$B$19,0),4))</f>
        <v>0</v>
      </c>
      <c r="AK36" s="32">
        <f>IF(PERFIL_4_ESO!$BI19="",0,INDEX($A$9:$J$19,MATCH(PERFIL_4_ESO!$BI19,$B$9:$B$19,0),5))</f>
        <v>0</v>
      </c>
      <c r="AL36" s="32">
        <f>IF(PERFIL_4_ESO!$BI19="",0,INDEX($A$9:$J$19,MATCH(PERFIL_4_ESO!$BI19,$B$9:$B$19,0),6))</f>
        <v>0</v>
      </c>
      <c r="AM36" s="32">
        <f>IF(PERFIL_4_ESO!$BI19="",0,INDEX($A$9:$J$19,MATCH(PERFIL_4_ESO!$BI19,$B$9:$B$19,0),7))</f>
        <v>0</v>
      </c>
      <c r="AN36" s="32">
        <f>IF(PERFIL_4_ESO!$BI19="",0,INDEX($A$9:$J$19,MATCH(PERFIL_4_ESO!$BI19,$B$9:$B$19,0),8))</f>
        <v>0</v>
      </c>
      <c r="AO36" s="32">
        <f>IF(PERFIL_4_ESO!$BI19="",0,INDEX($A$9:$J$19,MATCH(PERFIL_4_ESO!$BI19,$B$9:$B$19,0),9))</f>
        <v>0</v>
      </c>
      <c r="AP36" s="167">
        <f>IF(PERFIL_4_ESO!$BI19="",0,INDEX($A$9:$J$19,MATCH(PERFIL_4_ESO!$BI19,$B$9:$B$19,0),10))</f>
        <v>0</v>
      </c>
      <c r="AQ36" s="68">
        <f>PERFIL_4_ESO!AR19*'4º ESO'!S36+PERFIL_4_ESO!BA19*'4º ESO'!AA36+PERFIL_4_ESO!BJ19*'4º ESO'!AI36</f>
        <v>0</v>
      </c>
      <c r="AR36" s="68">
        <f>PERFIL_4_ESO!AS19*'4º ESO'!T36+PERFIL_4_ESO!BB19*'4º ESO'!AB36+PERFIL_4_ESO!BK19*'4º ESO'!AJ36</f>
        <v>0</v>
      </c>
      <c r="AS36" s="68">
        <f>PERFIL_4_ESO!AT19*'4º ESO'!U36+PERFIL_4_ESO!BC19*'4º ESO'!AC36+PERFIL_4_ESO!BL19*'4º ESO'!AK36</f>
        <v>0</v>
      </c>
      <c r="AT36" s="68">
        <f>PERFIL_4_ESO!AU19*'4º ESO'!V36+PERFIL_4_ESO!BD19*'4º ESO'!AD36+PERFIL_4_ESO!BM19*'4º ESO'!AL36</f>
        <v>0</v>
      </c>
      <c r="AU36" s="68">
        <f>PERFIL_4_ESO!AV19*'4º ESO'!W36+PERFIL_4_ESO!BE19*'4º ESO'!AE36+PERFIL_4_ESO!BN19*'4º ESO'!AM36</f>
        <v>0</v>
      </c>
      <c r="AV36" s="68">
        <f>PERFIL_4_ESO!AW19*'4º ESO'!X36+PERFIL_4_ESO!BF19*'4º ESO'!AF36+PERFIL_4_ESO!BO19*'4º ESO'!AN36</f>
        <v>0</v>
      </c>
      <c r="AW36" s="68">
        <f>PERFIL_4_ESO!AX19*'4º ESO'!Y36+PERFIL_4_ESO!BG19*'4º ESO'!AG36+PERFIL_4_ESO!BP19*'4º ESO'!AO36</f>
        <v>0</v>
      </c>
      <c r="AX36" s="155">
        <f>PERFIL_4_ESO!AY19*'4º ESO'!Z36+PERFIL_4_ESO!BH19*'4º ESO'!AH36+PERFIL_4_ESO!BQ19*'4º ESO'!AP36</f>
        <v>0</v>
      </c>
      <c r="AY36" s="32">
        <f>IF(PERFIL_4_ESO!$BR19="",0,INDEX($A$20:$J$25,MATCH(PERFIL_4_ESO!$BR19,$B$20:$B$25,0),3))</f>
        <v>0</v>
      </c>
      <c r="AZ36" s="32">
        <f>IF(PERFIL_4_ESO!$BR19="",0,INDEX($A$20:$J$25,MATCH(PERFIL_4_ESO!$BR19,$B$20:$B$25,0),4))</f>
        <v>0</v>
      </c>
      <c r="BA36" s="32">
        <f>IF(PERFIL_4_ESO!$BR19="",0,INDEX($A$20:$J$25,MATCH(PERFIL_4_ESO!$BR19,$B$20:$B$25,0),5))</f>
        <v>0</v>
      </c>
      <c r="BB36" s="32">
        <f>IF(PERFIL_4_ESO!$BR19="",0,INDEX($A$20:$J$25,MATCH(PERFIL_4_ESO!$BR19,$B$20:$B$25,0),6))</f>
        <v>0</v>
      </c>
      <c r="BC36" s="32">
        <f>IF(PERFIL_4_ESO!$BR19="",0,INDEX($A$20:$J$25,MATCH(PERFIL_4_ESO!$BR19,$B$20:$B$25,0),7))</f>
        <v>0</v>
      </c>
      <c r="BD36" s="32">
        <f>IF(PERFIL_4_ESO!$BR19="",0,INDEX($A$20:$J$25,MATCH(PERFIL_4_ESO!$BR19,$B$20:$B$25,0),8))</f>
        <v>0</v>
      </c>
      <c r="BE36" s="32">
        <f>IF(PERFIL_4_ESO!$BR19="",0,INDEX($A$20:$J$25,MATCH(PERFIL_4_ESO!$BR19,$B$20:$B$25,0),9))</f>
        <v>0</v>
      </c>
      <c r="BF36" s="167">
        <f>IF(PERFIL_4_ESO!$BR19="",0,INDEX($A$20:$J$25,MATCH(PERFIL_4_ESO!$BR19,$B$20:$B$25,0),10))</f>
        <v>0</v>
      </c>
      <c r="BG36" s="32">
        <f>PERFIL_4_ESO!BS19*'4º ESO'!AY36</f>
        <v>0</v>
      </c>
      <c r="BH36" s="32">
        <f>PERFIL_4_ESO!BT19*'4º ESO'!AZ36</f>
        <v>0</v>
      </c>
      <c r="BI36" s="32">
        <f>PERFIL_4_ESO!BU19*'4º ESO'!BA36</f>
        <v>0</v>
      </c>
      <c r="BJ36" s="32">
        <f>PERFIL_4_ESO!BV19*'4º ESO'!BB36</f>
        <v>0</v>
      </c>
      <c r="BK36" s="32">
        <f>PERFIL_4_ESO!BW19*'4º ESO'!BC36</f>
        <v>0</v>
      </c>
      <c r="BL36" s="32">
        <f>PERFIL_4_ESO!BX19*'4º ESO'!BD36</f>
        <v>0</v>
      </c>
      <c r="BM36" s="32">
        <f>PERFIL_4_ESO!BY19*'4º ESO'!BE36</f>
        <v>0</v>
      </c>
      <c r="BN36" s="167">
        <f>PERFIL_4_ESO!BZ19*'4º ESO'!BF36</f>
        <v>0</v>
      </c>
      <c r="BO36" s="32">
        <f t="shared" si="10"/>
        <v>0</v>
      </c>
      <c r="BP36" s="32">
        <f t="shared" si="11"/>
        <v>0</v>
      </c>
      <c r="BQ36" s="32">
        <f t="shared" si="12"/>
        <v>0</v>
      </c>
      <c r="BR36" s="32">
        <f t="shared" si="13"/>
        <v>0</v>
      </c>
      <c r="BS36" s="32">
        <f t="shared" si="14"/>
        <v>0</v>
      </c>
      <c r="BT36" s="32">
        <f t="shared" si="15"/>
        <v>0</v>
      </c>
      <c r="BU36" s="32">
        <f t="shared" si="16"/>
        <v>0</v>
      </c>
      <c r="BV36" s="167">
        <f t="shared" si="17"/>
        <v>0</v>
      </c>
    </row>
    <row r="37" spans="1:74">
      <c r="A37" s="29">
        <v>7</v>
      </c>
      <c r="B37" s="30" t="s">
        <v>107</v>
      </c>
      <c r="C37" s="92">
        <f t="shared" si="2"/>
        <v>40</v>
      </c>
      <c r="D37">
        <f t="shared" si="3"/>
        <v>21</v>
      </c>
      <c r="E37">
        <f t="shared" si="4"/>
        <v>39</v>
      </c>
      <c r="F37">
        <f t="shared" si="5"/>
        <v>38</v>
      </c>
      <c r="G37">
        <f t="shared" si="6"/>
        <v>36</v>
      </c>
      <c r="H37">
        <f t="shared" si="7"/>
        <v>45</v>
      </c>
      <c r="I37">
        <f t="shared" si="8"/>
        <v>21</v>
      </c>
      <c r="J37" s="93">
        <f t="shared" si="9"/>
        <v>28</v>
      </c>
      <c r="K37" s="99">
        <f>PERFIL_4_ESO!C20*'4º ESO'!C$3+PERFIL_4_ESO!K20*'4º ESO'!C$4+PERFIL_4_ESO!S20*'4º ESO'!C$5+PERFIL_4_ESO!AA20*'4º ESO'!C$6+PERFIL_4_ESO!AI20*'4º ESO'!C$7</f>
        <v>0</v>
      </c>
      <c r="L37" s="15">
        <f>PERFIL_4_ESO!D20*'4º ESO'!D$3+PERFIL_4_ESO!L20*'4º ESO'!D$4+PERFIL_4_ESO!T20*'4º ESO'!D$5+PERFIL_4_ESO!AB20*'4º ESO'!D$6+PERFIL_4_ESO!AJ20*'4º ESO'!D$7</f>
        <v>0</v>
      </c>
      <c r="M37" s="15">
        <f>PERFIL_4_ESO!E20*'4º ESO'!E$3+PERFIL_4_ESO!M20*'4º ESO'!E$4+PERFIL_4_ESO!U20*'4º ESO'!E$5+PERFIL_4_ESO!AC20*'4º ESO'!E$6+PERFIL_4_ESO!AK20*'4º ESO'!E$7</f>
        <v>0</v>
      </c>
      <c r="N37" s="15">
        <f>PERFIL_4_ESO!F20*'4º ESO'!F$3+PERFIL_4_ESO!N20*'4º ESO'!F$4+PERFIL_4_ESO!V20*'4º ESO'!F$5+PERFIL_4_ESO!AD20*'4º ESO'!F$6+PERFIL_4_ESO!AL20*'4º ESO'!F$7</f>
        <v>0</v>
      </c>
      <c r="O37" s="15">
        <f>PERFIL_4_ESO!G20*'4º ESO'!G$3+PERFIL_4_ESO!O20*'4º ESO'!G$4+PERFIL_4_ESO!W20*'4º ESO'!G$5+PERFIL_4_ESO!AE20*'4º ESO'!G$6+PERFIL_4_ESO!AM20*'4º ESO'!G$7</f>
        <v>0</v>
      </c>
      <c r="P37" s="15">
        <f>PERFIL_4_ESO!H20*'4º ESO'!H$3+PERFIL_4_ESO!P20*'4º ESO'!H$4+PERFIL_4_ESO!X20*'4º ESO'!H$5+PERFIL_4_ESO!AF20*'4º ESO'!H$6+PERFIL_4_ESO!AN20*'4º ESO'!H$7</f>
        <v>0</v>
      </c>
      <c r="Q37" s="15">
        <f>PERFIL_4_ESO!I20*'4º ESO'!I$3+PERFIL_4_ESO!Q20*'4º ESO'!I$4+PERFIL_4_ESO!Y20*'4º ESO'!I$5+PERFIL_4_ESO!AG20*'4º ESO'!I$6+PERFIL_4_ESO!AO20*'4º ESO'!I$7</f>
        <v>0</v>
      </c>
      <c r="R37" s="15">
        <f>PERFIL_4_ESO!J20*'4º ESO'!J$3+PERFIL_4_ESO!R20*'4º ESO'!J$4+PERFIL_4_ESO!Z20*'4º ESO'!J$5+PERFIL_4_ESO!AH20*'4º ESO'!J$6+PERFIL_4_ESO!AP20*'4º ESO'!J$7</f>
        <v>0</v>
      </c>
      <c r="S37" s="161">
        <f>IF(PERFIL_4_ESO!$AQ20="",0,INDEX($A$9:$J$19,MATCH(PERFIL_4_ESO!$AQ20,$B$9:$B$19,0),3))</f>
        <v>0</v>
      </c>
      <c r="T37" s="32">
        <f>IF(PERFIL_4_ESO!$AQ20="",0,INDEX($A$9:$J$19,MATCH(PERFIL_4_ESO!$AQ20,$B$9:$B$19,0),4))</f>
        <v>0</v>
      </c>
      <c r="U37" s="32">
        <f>IF(PERFIL_4_ESO!$AQ20="",0,INDEX($A$9:$J$19,MATCH(PERFIL_4_ESO!$AQ20,$B$9:$B$19,0),5))</f>
        <v>0</v>
      </c>
      <c r="V37" s="32">
        <f>IF(PERFIL_4_ESO!$AQ20="",0,INDEX($A$9:$J$19,MATCH(PERFIL_4_ESO!$AQ20,$B$9:$B$19,0),6))</f>
        <v>0</v>
      </c>
      <c r="W37" s="32">
        <f>IF(PERFIL_4_ESO!$AQ20="",0,INDEX($A$9:$J$19,MATCH(PERFIL_4_ESO!$AQ20,$B$9:$B$19,0),7))</f>
        <v>0</v>
      </c>
      <c r="X37" s="32">
        <f>IF(PERFIL_4_ESO!$AQ20="",0,INDEX($A$9:$J$19,MATCH(PERFIL_4_ESO!$AQ20,$B$9:$B$19,0),8))</f>
        <v>0</v>
      </c>
      <c r="Y37" s="32">
        <f>IF(PERFIL_4_ESO!$AQ20="",0,INDEX($A$9:$J$19,MATCH(PERFIL_4_ESO!$AQ20,$B$9:$B$19,0),9))</f>
        <v>0</v>
      </c>
      <c r="Z37" s="167">
        <f>IF(PERFIL_4_ESO!$AQ20="",0,INDEX($A$9:$J$19,MATCH(PERFIL_4_ESO!$AQ20,$B$9:$B$19,0),10))</f>
        <v>0</v>
      </c>
      <c r="AA37" s="32">
        <f>IF(PERFIL_4_ESO!$AZ20="",0,INDEX($A$9:$J$19,MATCH(PERFIL_4_ESO!$AZ20,$B$9:$B$19,0),3))</f>
        <v>0</v>
      </c>
      <c r="AB37" s="32">
        <f>IF(PERFIL_4_ESO!$AZ20="",0,INDEX($A$9:$J$19,MATCH(PERFIL_4_ESO!$AZ20,$B$9:$B$19,0),4))</f>
        <v>0</v>
      </c>
      <c r="AC37" s="32">
        <f>IF(PERFIL_4_ESO!$AZ20="",0,INDEX($A$9:$J$19,MATCH(PERFIL_4_ESO!$AZ20,$B$9:$B$19,0),5))</f>
        <v>0</v>
      </c>
      <c r="AD37" s="32">
        <f>IF(PERFIL_4_ESO!$AZ20="",0,INDEX($A$9:$J$19,MATCH(PERFIL_4_ESO!$AZ20,$B$9:$B$19,0),6))</f>
        <v>0</v>
      </c>
      <c r="AE37" s="32">
        <f>IF(PERFIL_4_ESO!$AZ20="",0,INDEX($A$9:$J$19,MATCH(PERFIL_4_ESO!$AZ20,$B$9:$B$19,0),7))</f>
        <v>0</v>
      </c>
      <c r="AF37" s="32">
        <f>IF(PERFIL_4_ESO!$AZ20="",0,INDEX($A$9:$J$19,MATCH(PERFIL_4_ESO!$AZ20,$B$9:$B$19,0),8))</f>
        <v>0</v>
      </c>
      <c r="AG37" s="32">
        <f>IF(PERFIL_4_ESO!$AZ20="",0,INDEX($A$9:$J$19,MATCH(PERFIL_4_ESO!$AZ20,$B$9:$B$19,0),9))</f>
        <v>0</v>
      </c>
      <c r="AH37" s="167">
        <f>IF(PERFIL_4_ESO!$AZ20="",0,INDEX($A$9:$J$19,MATCH(PERFIL_4_ESO!$AZ20,$B$9:$B$19,0),10))</f>
        <v>0</v>
      </c>
      <c r="AI37" s="32">
        <f>IF(PERFIL_4_ESO!$BI20="",0,INDEX($A$9:$J$19,MATCH(PERFIL_4_ESO!$BI20,$B$9:$B$19,0),3))</f>
        <v>0</v>
      </c>
      <c r="AJ37" s="32">
        <f>IF(PERFIL_4_ESO!$BI20="",0,INDEX($A$9:$J$19,MATCH(PERFIL_4_ESO!$BI20,$B$9:$B$19,0),4))</f>
        <v>0</v>
      </c>
      <c r="AK37" s="32">
        <f>IF(PERFIL_4_ESO!$BI20="",0,INDEX($A$9:$J$19,MATCH(PERFIL_4_ESO!$BI20,$B$9:$B$19,0),5))</f>
        <v>0</v>
      </c>
      <c r="AL37" s="32">
        <f>IF(PERFIL_4_ESO!$BI20="",0,INDEX($A$9:$J$19,MATCH(PERFIL_4_ESO!$BI20,$B$9:$B$19,0),6))</f>
        <v>0</v>
      </c>
      <c r="AM37" s="32">
        <f>IF(PERFIL_4_ESO!$BI20="",0,INDEX($A$9:$J$19,MATCH(PERFIL_4_ESO!$BI20,$B$9:$B$19,0),7))</f>
        <v>0</v>
      </c>
      <c r="AN37" s="32">
        <f>IF(PERFIL_4_ESO!$BI20="",0,INDEX($A$9:$J$19,MATCH(PERFIL_4_ESO!$BI20,$B$9:$B$19,0),8))</f>
        <v>0</v>
      </c>
      <c r="AO37" s="32">
        <f>IF(PERFIL_4_ESO!$BI20="",0,INDEX($A$9:$J$19,MATCH(PERFIL_4_ESO!$BI20,$B$9:$B$19,0),9))</f>
        <v>0</v>
      </c>
      <c r="AP37" s="167">
        <f>IF(PERFIL_4_ESO!$BI20="",0,INDEX($A$9:$J$19,MATCH(PERFIL_4_ESO!$BI20,$B$9:$B$19,0),10))</f>
        <v>0</v>
      </c>
      <c r="AQ37" s="68">
        <f>PERFIL_4_ESO!AR20*'4º ESO'!S37+PERFIL_4_ESO!BA20*'4º ESO'!AA37+PERFIL_4_ESO!BJ20*'4º ESO'!AI37</f>
        <v>0</v>
      </c>
      <c r="AR37" s="68">
        <f>PERFIL_4_ESO!AS20*'4º ESO'!T37+PERFIL_4_ESO!BB20*'4º ESO'!AB37+PERFIL_4_ESO!BK20*'4º ESO'!AJ37</f>
        <v>0</v>
      </c>
      <c r="AS37" s="68">
        <f>PERFIL_4_ESO!AT20*'4º ESO'!U37+PERFIL_4_ESO!BC20*'4º ESO'!AC37+PERFIL_4_ESO!BL20*'4º ESO'!AK37</f>
        <v>0</v>
      </c>
      <c r="AT37" s="68">
        <f>PERFIL_4_ESO!AU20*'4º ESO'!V37+PERFIL_4_ESO!BD20*'4º ESO'!AD37+PERFIL_4_ESO!BM20*'4º ESO'!AL37</f>
        <v>0</v>
      </c>
      <c r="AU37" s="68">
        <f>PERFIL_4_ESO!AV20*'4º ESO'!W37+PERFIL_4_ESO!BE20*'4º ESO'!AE37+PERFIL_4_ESO!BN20*'4º ESO'!AM37</f>
        <v>0</v>
      </c>
      <c r="AV37" s="68">
        <f>PERFIL_4_ESO!AW20*'4º ESO'!X37+PERFIL_4_ESO!BF20*'4º ESO'!AF37+PERFIL_4_ESO!BO20*'4º ESO'!AN37</f>
        <v>0</v>
      </c>
      <c r="AW37" s="68">
        <f>PERFIL_4_ESO!AX20*'4º ESO'!Y37+PERFIL_4_ESO!BG20*'4º ESO'!AG37+PERFIL_4_ESO!BP20*'4º ESO'!AO37</f>
        <v>0</v>
      </c>
      <c r="AX37" s="155">
        <f>PERFIL_4_ESO!AY20*'4º ESO'!Z37+PERFIL_4_ESO!BH20*'4º ESO'!AH37+PERFIL_4_ESO!BQ20*'4º ESO'!AP37</f>
        <v>0</v>
      </c>
      <c r="AY37" s="32">
        <f>IF(PERFIL_4_ESO!$BR20="",0,INDEX($A$20:$J$25,MATCH(PERFIL_4_ESO!$BR20,$B$20:$B$25,0),3))</f>
        <v>0</v>
      </c>
      <c r="AZ37" s="32">
        <f>IF(PERFIL_4_ESO!$BR20="",0,INDEX($A$20:$J$25,MATCH(PERFIL_4_ESO!$BR20,$B$20:$B$25,0),4))</f>
        <v>0</v>
      </c>
      <c r="BA37" s="32">
        <f>IF(PERFIL_4_ESO!$BR20="",0,INDEX($A$20:$J$25,MATCH(PERFIL_4_ESO!$BR20,$B$20:$B$25,0),5))</f>
        <v>0</v>
      </c>
      <c r="BB37" s="32">
        <f>IF(PERFIL_4_ESO!$BR20="",0,INDEX($A$20:$J$25,MATCH(PERFIL_4_ESO!$BR20,$B$20:$B$25,0),6))</f>
        <v>0</v>
      </c>
      <c r="BC37" s="32">
        <f>IF(PERFIL_4_ESO!$BR20="",0,INDEX($A$20:$J$25,MATCH(PERFIL_4_ESO!$BR20,$B$20:$B$25,0),7))</f>
        <v>0</v>
      </c>
      <c r="BD37" s="32">
        <f>IF(PERFIL_4_ESO!$BR20="",0,INDEX($A$20:$J$25,MATCH(PERFIL_4_ESO!$BR20,$B$20:$B$25,0),8))</f>
        <v>0</v>
      </c>
      <c r="BE37" s="32">
        <f>IF(PERFIL_4_ESO!$BR20="",0,INDEX($A$20:$J$25,MATCH(PERFIL_4_ESO!$BR20,$B$20:$B$25,0),9))</f>
        <v>0</v>
      </c>
      <c r="BF37" s="167">
        <f>IF(PERFIL_4_ESO!$BR20="",0,INDEX($A$20:$J$25,MATCH(PERFIL_4_ESO!$BR20,$B$20:$B$25,0),10))</f>
        <v>0</v>
      </c>
      <c r="BG37" s="32">
        <f>PERFIL_4_ESO!BS20*'4º ESO'!AY37</f>
        <v>0</v>
      </c>
      <c r="BH37" s="32">
        <f>PERFIL_4_ESO!BT20*'4º ESO'!AZ37</f>
        <v>0</v>
      </c>
      <c r="BI37" s="32">
        <f>PERFIL_4_ESO!BU20*'4º ESO'!BA37</f>
        <v>0</v>
      </c>
      <c r="BJ37" s="32">
        <f>PERFIL_4_ESO!BV20*'4º ESO'!BB37</f>
        <v>0</v>
      </c>
      <c r="BK37" s="32">
        <f>PERFIL_4_ESO!BW20*'4º ESO'!BC37</f>
        <v>0</v>
      </c>
      <c r="BL37" s="32">
        <f>PERFIL_4_ESO!BX20*'4º ESO'!BD37</f>
        <v>0</v>
      </c>
      <c r="BM37" s="32">
        <f>PERFIL_4_ESO!BY20*'4º ESO'!BE37</f>
        <v>0</v>
      </c>
      <c r="BN37" s="167">
        <f>PERFIL_4_ESO!BZ20*'4º ESO'!BF37</f>
        <v>0</v>
      </c>
      <c r="BO37" s="32">
        <f t="shared" si="10"/>
        <v>0</v>
      </c>
      <c r="BP37" s="32">
        <f t="shared" si="11"/>
        <v>0</v>
      </c>
      <c r="BQ37" s="32">
        <f t="shared" si="12"/>
        <v>0</v>
      </c>
      <c r="BR37" s="32">
        <f t="shared" si="13"/>
        <v>0</v>
      </c>
      <c r="BS37" s="32">
        <f t="shared" si="14"/>
        <v>0</v>
      </c>
      <c r="BT37" s="32">
        <f t="shared" si="15"/>
        <v>0</v>
      </c>
      <c r="BU37" s="32">
        <f t="shared" si="16"/>
        <v>0</v>
      </c>
      <c r="BV37" s="167">
        <f t="shared" si="17"/>
        <v>0</v>
      </c>
    </row>
    <row r="38" spans="1:74">
      <c r="A38" s="66">
        <v>8</v>
      </c>
      <c r="B38" s="28" t="s">
        <v>108</v>
      </c>
      <c r="C38" s="92">
        <f t="shared" si="2"/>
        <v>40</v>
      </c>
      <c r="D38">
        <f t="shared" si="3"/>
        <v>21</v>
      </c>
      <c r="E38">
        <f t="shared" si="4"/>
        <v>39</v>
      </c>
      <c r="F38">
        <f t="shared" si="5"/>
        <v>38</v>
      </c>
      <c r="G38">
        <f t="shared" si="6"/>
        <v>36</v>
      </c>
      <c r="H38">
        <f t="shared" si="7"/>
        <v>45</v>
      </c>
      <c r="I38">
        <f t="shared" si="8"/>
        <v>21</v>
      </c>
      <c r="J38" s="93">
        <f t="shared" si="9"/>
        <v>28</v>
      </c>
      <c r="K38" s="99">
        <f>PERFIL_4_ESO!C21*'4º ESO'!C$3+PERFIL_4_ESO!K21*'4º ESO'!C$4+PERFIL_4_ESO!S21*'4º ESO'!C$5+PERFIL_4_ESO!AA21*'4º ESO'!C$6+PERFIL_4_ESO!AI21*'4º ESO'!C$7</f>
        <v>0</v>
      </c>
      <c r="L38" s="15">
        <f>PERFIL_4_ESO!D21*'4º ESO'!D$3+PERFIL_4_ESO!L21*'4º ESO'!D$4+PERFIL_4_ESO!T21*'4º ESO'!D$5+PERFIL_4_ESO!AB21*'4º ESO'!D$6+PERFIL_4_ESO!AJ21*'4º ESO'!D$7</f>
        <v>0</v>
      </c>
      <c r="M38" s="15">
        <f>PERFIL_4_ESO!E21*'4º ESO'!E$3+PERFIL_4_ESO!M21*'4º ESO'!E$4+PERFIL_4_ESO!U21*'4º ESO'!E$5+PERFIL_4_ESO!AC21*'4º ESO'!E$6+PERFIL_4_ESO!AK21*'4º ESO'!E$7</f>
        <v>0</v>
      </c>
      <c r="N38" s="15">
        <f>PERFIL_4_ESO!F21*'4º ESO'!F$3+PERFIL_4_ESO!N21*'4º ESO'!F$4+PERFIL_4_ESO!V21*'4º ESO'!F$5+PERFIL_4_ESO!AD21*'4º ESO'!F$6+PERFIL_4_ESO!AL21*'4º ESO'!F$7</f>
        <v>0</v>
      </c>
      <c r="O38" s="15">
        <f>PERFIL_4_ESO!G21*'4º ESO'!G$3+PERFIL_4_ESO!O21*'4º ESO'!G$4+PERFIL_4_ESO!W21*'4º ESO'!G$5+PERFIL_4_ESO!AE21*'4º ESO'!G$6+PERFIL_4_ESO!AM21*'4º ESO'!G$7</f>
        <v>0</v>
      </c>
      <c r="P38" s="15">
        <f>PERFIL_4_ESO!H21*'4º ESO'!H$3+PERFIL_4_ESO!P21*'4º ESO'!H$4+PERFIL_4_ESO!X21*'4º ESO'!H$5+PERFIL_4_ESO!AF21*'4º ESO'!H$6+PERFIL_4_ESO!AN21*'4º ESO'!H$7</f>
        <v>0</v>
      </c>
      <c r="Q38" s="15">
        <f>PERFIL_4_ESO!I21*'4º ESO'!I$3+PERFIL_4_ESO!Q21*'4º ESO'!I$4+PERFIL_4_ESO!Y21*'4º ESO'!I$5+PERFIL_4_ESO!AG21*'4º ESO'!I$6+PERFIL_4_ESO!AO21*'4º ESO'!I$7</f>
        <v>0</v>
      </c>
      <c r="R38" s="15">
        <f>PERFIL_4_ESO!J21*'4º ESO'!J$3+PERFIL_4_ESO!R21*'4º ESO'!J$4+PERFIL_4_ESO!Z21*'4º ESO'!J$5+PERFIL_4_ESO!AH21*'4º ESO'!J$6+PERFIL_4_ESO!AP21*'4º ESO'!J$7</f>
        <v>0</v>
      </c>
      <c r="S38" s="161">
        <f>IF(PERFIL_4_ESO!$AQ21="",0,INDEX($A$9:$J$19,MATCH(PERFIL_4_ESO!$AQ21,$B$9:$B$19,0),3))</f>
        <v>0</v>
      </c>
      <c r="T38" s="32">
        <f>IF(PERFIL_4_ESO!$AQ21="",0,INDEX($A$9:$J$19,MATCH(PERFIL_4_ESO!$AQ21,$B$9:$B$19,0),4))</f>
        <v>0</v>
      </c>
      <c r="U38" s="32">
        <f>IF(PERFIL_4_ESO!$AQ21="",0,INDEX($A$9:$J$19,MATCH(PERFIL_4_ESO!$AQ21,$B$9:$B$19,0),5))</f>
        <v>0</v>
      </c>
      <c r="V38" s="32">
        <f>IF(PERFIL_4_ESO!$AQ21="",0,INDEX($A$9:$J$19,MATCH(PERFIL_4_ESO!$AQ21,$B$9:$B$19,0),6))</f>
        <v>0</v>
      </c>
      <c r="W38" s="32">
        <f>IF(PERFIL_4_ESO!$AQ21="",0,INDEX($A$9:$J$19,MATCH(PERFIL_4_ESO!$AQ21,$B$9:$B$19,0),7))</f>
        <v>0</v>
      </c>
      <c r="X38" s="32">
        <f>IF(PERFIL_4_ESO!$AQ21="",0,INDEX($A$9:$J$19,MATCH(PERFIL_4_ESO!$AQ21,$B$9:$B$19,0),8))</f>
        <v>0</v>
      </c>
      <c r="Y38" s="32">
        <f>IF(PERFIL_4_ESO!$AQ21="",0,INDEX($A$9:$J$19,MATCH(PERFIL_4_ESO!$AQ21,$B$9:$B$19,0),9))</f>
        <v>0</v>
      </c>
      <c r="Z38" s="167">
        <f>IF(PERFIL_4_ESO!$AQ21="",0,INDEX($A$9:$J$19,MATCH(PERFIL_4_ESO!$AQ21,$B$9:$B$19,0),10))</f>
        <v>0</v>
      </c>
      <c r="AA38" s="32">
        <f>IF(PERFIL_4_ESO!$AZ21="",0,INDEX($A$9:$J$19,MATCH(PERFIL_4_ESO!$AZ21,$B$9:$B$19,0),3))</f>
        <v>0</v>
      </c>
      <c r="AB38" s="32">
        <f>IF(PERFIL_4_ESO!$AZ21="",0,INDEX($A$9:$J$19,MATCH(PERFIL_4_ESO!$AZ21,$B$9:$B$19,0),4))</f>
        <v>0</v>
      </c>
      <c r="AC38" s="32">
        <f>IF(PERFIL_4_ESO!$AZ21="",0,INDEX($A$9:$J$19,MATCH(PERFIL_4_ESO!$AZ21,$B$9:$B$19,0),5))</f>
        <v>0</v>
      </c>
      <c r="AD38" s="32">
        <f>IF(PERFIL_4_ESO!$AZ21="",0,INDEX($A$9:$J$19,MATCH(PERFIL_4_ESO!$AZ21,$B$9:$B$19,0),6))</f>
        <v>0</v>
      </c>
      <c r="AE38" s="32">
        <f>IF(PERFIL_4_ESO!$AZ21="",0,INDEX($A$9:$J$19,MATCH(PERFIL_4_ESO!$AZ21,$B$9:$B$19,0),7))</f>
        <v>0</v>
      </c>
      <c r="AF38" s="32">
        <f>IF(PERFIL_4_ESO!$AZ21="",0,INDEX($A$9:$J$19,MATCH(PERFIL_4_ESO!$AZ21,$B$9:$B$19,0),8))</f>
        <v>0</v>
      </c>
      <c r="AG38" s="32">
        <f>IF(PERFIL_4_ESO!$AZ21="",0,INDEX($A$9:$J$19,MATCH(PERFIL_4_ESO!$AZ21,$B$9:$B$19,0),9))</f>
        <v>0</v>
      </c>
      <c r="AH38" s="167">
        <f>IF(PERFIL_4_ESO!$AZ21="",0,INDEX($A$9:$J$19,MATCH(PERFIL_4_ESO!$AZ21,$B$9:$B$19,0),10))</f>
        <v>0</v>
      </c>
      <c r="AI38" s="32">
        <f>IF(PERFIL_4_ESO!$BI21="",0,INDEX($A$9:$J$19,MATCH(PERFIL_4_ESO!$BI21,$B$9:$B$19,0),3))</f>
        <v>0</v>
      </c>
      <c r="AJ38" s="32">
        <f>IF(PERFIL_4_ESO!$BI21="",0,INDEX($A$9:$J$19,MATCH(PERFIL_4_ESO!$BI21,$B$9:$B$19,0),4))</f>
        <v>0</v>
      </c>
      <c r="AK38" s="32">
        <f>IF(PERFIL_4_ESO!$BI21="",0,INDEX($A$9:$J$19,MATCH(PERFIL_4_ESO!$BI21,$B$9:$B$19,0),5))</f>
        <v>0</v>
      </c>
      <c r="AL38" s="32">
        <f>IF(PERFIL_4_ESO!$BI21="",0,INDEX($A$9:$J$19,MATCH(PERFIL_4_ESO!$BI21,$B$9:$B$19,0),6))</f>
        <v>0</v>
      </c>
      <c r="AM38" s="32">
        <f>IF(PERFIL_4_ESO!$BI21="",0,INDEX($A$9:$J$19,MATCH(PERFIL_4_ESO!$BI21,$B$9:$B$19,0),7))</f>
        <v>0</v>
      </c>
      <c r="AN38" s="32">
        <f>IF(PERFIL_4_ESO!$BI21="",0,INDEX($A$9:$J$19,MATCH(PERFIL_4_ESO!$BI21,$B$9:$B$19,0),8))</f>
        <v>0</v>
      </c>
      <c r="AO38" s="32">
        <f>IF(PERFIL_4_ESO!$BI21="",0,INDEX($A$9:$J$19,MATCH(PERFIL_4_ESO!$BI21,$B$9:$B$19,0),9))</f>
        <v>0</v>
      </c>
      <c r="AP38" s="167">
        <f>IF(PERFIL_4_ESO!$BI21="",0,INDEX($A$9:$J$19,MATCH(PERFIL_4_ESO!$BI21,$B$9:$B$19,0),10))</f>
        <v>0</v>
      </c>
      <c r="AQ38" s="68">
        <f>PERFIL_4_ESO!AR21*'4º ESO'!S38+PERFIL_4_ESO!BA21*'4º ESO'!AA38+PERFIL_4_ESO!BJ21*'4º ESO'!AI38</f>
        <v>0</v>
      </c>
      <c r="AR38" s="68">
        <f>PERFIL_4_ESO!AS21*'4º ESO'!T38+PERFIL_4_ESO!BB21*'4º ESO'!AB38+PERFIL_4_ESO!BK21*'4º ESO'!AJ38</f>
        <v>0</v>
      </c>
      <c r="AS38" s="68">
        <f>PERFIL_4_ESO!AT21*'4º ESO'!U38+PERFIL_4_ESO!BC21*'4º ESO'!AC38+PERFIL_4_ESO!BL21*'4º ESO'!AK38</f>
        <v>0</v>
      </c>
      <c r="AT38" s="68">
        <f>PERFIL_4_ESO!AU21*'4º ESO'!V38+PERFIL_4_ESO!BD21*'4º ESO'!AD38+PERFIL_4_ESO!BM21*'4º ESO'!AL38</f>
        <v>0</v>
      </c>
      <c r="AU38" s="68">
        <f>PERFIL_4_ESO!AV21*'4º ESO'!W38+PERFIL_4_ESO!BE21*'4º ESO'!AE38+PERFIL_4_ESO!BN21*'4º ESO'!AM38</f>
        <v>0</v>
      </c>
      <c r="AV38" s="68">
        <f>PERFIL_4_ESO!AW21*'4º ESO'!X38+PERFIL_4_ESO!BF21*'4º ESO'!AF38+PERFIL_4_ESO!BO21*'4º ESO'!AN38</f>
        <v>0</v>
      </c>
      <c r="AW38" s="68">
        <f>PERFIL_4_ESO!AX21*'4º ESO'!Y38+PERFIL_4_ESO!BG21*'4º ESO'!AG38+PERFIL_4_ESO!BP21*'4º ESO'!AO38</f>
        <v>0</v>
      </c>
      <c r="AX38" s="155">
        <f>PERFIL_4_ESO!AY21*'4º ESO'!Z38+PERFIL_4_ESO!BH21*'4º ESO'!AH38+PERFIL_4_ESO!BQ21*'4º ESO'!AP38</f>
        <v>0</v>
      </c>
      <c r="AY38" s="32">
        <f>IF(PERFIL_4_ESO!$BR21="",0,INDEX($A$20:$J$25,MATCH(PERFIL_4_ESO!$BR21,$B$20:$B$25,0),3))</f>
        <v>0</v>
      </c>
      <c r="AZ38" s="32">
        <f>IF(PERFIL_4_ESO!$BR21="",0,INDEX($A$20:$J$25,MATCH(PERFIL_4_ESO!$BR21,$B$20:$B$25,0),4))</f>
        <v>0</v>
      </c>
      <c r="BA38" s="32">
        <f>IF(PERFIL_4_ESO!$BR21="",0,INDEX($A$20:$J$25,MATCH(PERFIL_4_ESO!$BR21,$B$20:$B$25,0),5))</f>
        <v>0</v>
      </c>
      <c r="BB38" s="32">
        <f>IF(PERFIL_4_ESO!$BR21="",0,INDEX($A$20:$J$25,MATCH(PERFIL_4_ESO!$BR21,$B$20:$B$25,0),6))</f>
        <v>0</v>
      </c>
      <c r="BC38" s="32">
        <f>IF(PERFIL_4_ESO!$BR21="",0,INDEX($A$20:$J$25,MATCH(PERFIL_4_ESO!$BR21,$B$20:$B$25,0),7))</f>
        <v>0</v>
      </c>
      <c r="BD38" s="32">
        <f>IF(PERFIL_4_ESO!$BR21="",0,INDEX($A$20:$J$25,MATCH(PERFIL_4_ESO!$BR21,$B$20:$B$25,0),8))</f>
        <v>0</v>
      </c>
      <c r="BE38" s="32">
        <f>IF(PERFIL_4_ESO!$BR21="",0,INDEX($A$20:$J$25,MATCH(PERFIL_4_ESO!$BR21,$B$20:$B$25,0),9))</f>
        <v>0</v>
      </c>
      <c r="BF38" s="167">
        <f>IF(PERFIL_4_ESO!$BR21="",0,INDEX($A$20:$J$25,MATCH(PERFIL_4_ESO!$BR21,$B$20:$B$25,0),10))</f>
        <v>0</v>
      </c>
      <c r="BG38" s="32">
        <f>PERFIL_4_ESO!BS21*'4º ESO'!AY38</f>
        <v>0</v>
      </c>
      <c r="BH38" s="32">
        <f>PERFIL_4_ESO!BT21*'4º ESO'!AZ38</f>
        <v>0</v>
      </c>
      <c r="BI38" s="32">
        <f>PERFIL_4_ESO!BU21*'4º ESO'!BA38</f>
        <v>0</v>
      </c>
      <c r="BJ38" s="32">
        <f>PERFIL_4_ESO!BV21*'4º ESO'!BB38</f>
        <v>0</v>
      </c>
      <c r="BK38" s="32">
        <f>PERFIL_4_ESO!BW21*'4º ESO'!BC38</f>
        <v>0</v>
      </c>
      <c r="BL38" s="32">
        <f>PERFIL_4_ESO!BX21*'4º ESO'!BD38</f>
        <v>0</v>
      </c>
      <c r="BM38" s="32">
        <f>PERFIL_4_ESO!BY21*'4º ESO'!BE38</f>
        <v>0</v>
      </c>
      <c r="BN38" s="167">
        <f>PERFIL_4_ESO!BZ21*'4º ESO'!BF38</f>
        <v>0</v>
      </c>
      <c r="BO38" s="32">
        <f t="shared" si="10"/>
        <v>0</v>
      </c>
      <c r="BP38" s="32">
        <f t="shared" si="11"/>
        <v>0</v>
      </c>
      <c r="BQ38" s="32">
        <f t="shared" si="12"/>
        <v>0</v>
      </c>
      <c r="BR38" s="32">
        <f t="shared" si="13"/>
        <v>0</v>
      </c>
      <c r="BS38" s="32">
        <f t="shared" si="14"/>
        <v>0</v>
      </c>
      <c r="BT38" s="32">
        <f t="shared" si="15"/>
        <v>0</v>
      </c>
      <c r="BU38" s="32">
        <f t="shared" si="16"/>
        <v>0</v>
      </c>
      <c r="BV38" s="167">
        <f t="shared" si="17"/>
        <v>0</v>
      </c>
    </row>
    <row r="39" spans="1:74">
      <c r="A39" s="29">
        <v>9</v>
      </c>
      <c r="B39" s="30" t="s">
        <v>109</v>
      </c>
      <c r="C39" s="92">
        <f t="shared" si="2"/>
        <v>40</v>
      </c>
      <c r="D39">
        <f t="shared" si="3"/>
        <v>21</v>
      </c>
      <c r="E39">
        <f t="shared" si="4"/>
        <v>39</v>
      </c>
      <c r="F39">
        <f t="shared" si="5"/>
        <v>38</v>
      </c>
      <c r="G39">
        <f t="shared" si="6"/>
        <v>36</v>
      </c>
      <c r="H39">
        <f t="shared" si="7"/>
        <v>45</v>
      </c>
      <c r="I39">
        <f t="shared" si="8"/>
        <v>21</v>
      </c>
      <c r="J39" s="93">
        <f t="shared" si="9"/>
        <v>28</v>
      </c>
      <c r="K39" s="99">
        <f>PERFIL_4_ESO!C22*'4º ESO'!C$3+PERFIL_4_ESO!K22*'4º ESO'!C$4+PERFIL_4_ESO!S22*'4º ESO'!C$5+PERFIL_4_ESO!AA22*'4º ESO'!C$6+PERFIL_4_ESO!AI22*'4º ESO'!C$7</f>
        <v>0</v>
      </c>
      <c r="L39" s="15">
        <f>PERFIL_4_ESO!D22*'4º ESO'!D$3+PERFIL_4_ESO!L22*'4º ESO'!D$4+PERFIL_4_ESO!T22*'4º ESO'!D$5+PERFIL_4_ESO!AB22*'4º ESO'!D$6+PERFIL_4_ESO!AJ22*'4º ESO'!D$7</f>
        <v>0</v>
      </c>
      <c r="M39" s="15">
        <f>PERFIL_4_ESO!E22*'4º ESO'!E$3+PERFIL_4_ESO!M22*'4º ESO'!E$4+PERFIL_4_ESO!U22*'4º ESO'!E$5+PERFIL_4_ESO!AC22*'4º ESO'!E$6+PERFIL_4_ESO!AK22*'4º ESO'!E$7</f>
        <v>0</v>
      </c>
      <c r="N39" s="15">
        <f>PERFIL_4_ESO!F22*'4º ESO'!F$3+PERFIL_4_ESO!N22*'4º ESO'!F$4+PERFIL_4_ESO!V22*'4º ESO'!F$5+PERFIL_4_ESO!AD22*'4º ESO'!F$6+PERFIL_4_ESO!AL22*'4º ESO'!F$7</f>
        <v>0</v>
      </c>
      <c r="O39" s="15">
        <f>PERFIL_4_ESO!G22*'4º ESO'!G$3+PERFIL_4_ESO!O22*'4º ESO'!G$4+PERFIL_4_ESO!W22*'4º ESO'!G$5+PERFIL_4_ESO!AE22*'4º ESO'!G$6+PERFIL_4_ESO!AM22*'4º ESO'!G$7</f>
        <v>0</v>
      </c>
      <c r="P39" s="15">
        <f>PERFIL_4_ESO!H22*'4º ESO'!H$3+PERFIL_4_ESO!P22*'4º ESO'!H$4+PERFIL_4_ESO!X22*'4º ESO'!H$5+PERFIL_4_ESO!AF22*'4º ESO'!H$6+PERFIL_4_ESO!AN22*'4º ESO'!H$7</f>
        <v>0</v>
      </c>
      <c r="Q39" s="15">
        <f>PERFIL_4_ESO!I22*'4º ESO'!I$3+PERFIL_4_ESO!Q22*'4º ESO'!I$4+PERFIL_4_ESO!Y22*'4º ESO'!I$5+PERFIL_4_ESO!AG22*'4º ESO'!I$6+PERFIL_4_ESO!AO22*'4º ESO'!I$7</f>
        <v>0</v>
      </c>
      <c r="R39" s="15">
        <f>PERFIL_4_ESO!J22*'4º ESO'!J$3+PERFIL_4_ESO!R22*'4º ESO'!J$4+PERFIL_4_ESO!Z22*'4º ESO'!J$5+PERFIL_4_ESO!AH22*'4º ESO'!J$6+PERFIL_4_ESO!AP22*'4º ESO'!J$7</f>
        <v>0</v>
      </c>
      <c r="S39" s="161">
        <f>IF(PERFIL_4_ESO!$AQ22="",0,INDEX($A$9:$J$19,MATCH(PERFIL_4_ESO!$AQ22,$B$9:$B$19,0),3))</f>
        <v>0</v>
      </c>
      <c r="T39" s="32">
        <f>IF(PERFIL_4_ESO!$AQ22="",0,INDEX($A$9:$J$19,MATCH(PERFIL_4_ESO!$AQ22,$B$9:$B$19,0),4))</f>
        <v>0</v>
      </c>
      <c r="U39" s="32">
        <f>IF(PERFIL_4_ESO!$AQ22="",0,INDEX($A$9:$J$19,MATCH(PERFIL_4_ESO!$AQ22,$B$9:$B$19,0),5))</f>
        <v>0</v>
      </c>
      <c r="V39" s="32">
        <f>IF(PERFIL_4_ESO!$AQ22="",0,INDEX($A$9:$J$19,MATCH(PERFIL_4_ESO!$AQ22,$B$9:$B$19,0),6))</f>
        <v>0</v>
      </c>
      <c r="W39" s="32">
        <f>IF(PERFIL_4_ESO!$AQ22="",0,INDEX($A$9:$J$19,MATCH(PERFIL_4_ESO!$AQ22,$B$9:$B$19,0),7))</f>
        <v>0</v>
      </c>
      <c r="X39" s="32">
        <f>IF(PERFIL_4_ESO!$AQ22="",0,INDEX($A$9:$J$19,MATCH(PERFIL_4_ESO!$AQ22,$B$9:$B$19,0),8))</f>
        <v>0</v>
      </c>
      <c r="Y39" s="32">
        <f>IF(PERFIL_4_ESO!$AQ22="",0,INDEX($A$9:$J$19,MATCH(PERFIL_4_ESO!$AQ22,$B$9:$B$19,0),9))</f>
        <v>0</v>
      </c>
      <c r="Z39" s="167">
        <f>IF(PERFIL_4_ESO!$AQ22="",0,INDEX($A$9:$J$19,MATCH(PERFIL_4_ESO!$AQ22,$B$9:$B$19,0),10))</f>
        <v>0</v>
      </c>
      <c r="AA39" s="32">
        <f>IF(PERFIL_4_ESO!$AZ22="",0,INDEX($A$9:$J$19,MATCH(PERFIL_4_ESO!$AZ22,$B$9:$B$19,0),3))</f>
        <v>0</v>
      </c>
      <c r="AB39" s="32">
        <f>IF(PERFIL_4_ESO!$AZ22="",0,INDEX($A$9:$J$19,MATCH(PERFIL_4_ESO!$AZ22,$B$9:$B$19,0),4))</f>
        <v>0</v>
      </c>
      <c r="AC39" s="32">
        <f>IF(PERFIL_4_ESO!$AZ22="",0,INDEX($A$9:$J$19,MATCH(PERFIL_4_ESO!$AZ22,$B$9:$B$19,0),5))</f>
        <v>0</v>
      </c>
      <c r="AD39" s="32">
        <f>IF(PERFIL_4_ESO!$AZ22="",0,INDEX($A$9:$J$19,MATCH(PERFIL_4_ESO!$AZ22,$B$9:$B$19,0),6))</f>
        <v>0</v>
      </c>
      <c r="AE39" s="32">
        <f>IF(PERFIL_4_ESO!$AZ22="",0,INDEX($A$9:$J$19,MATCH(PERFIL_4_ESO!$AZ22,$B$9:$B$19,0),7))</f>
        <v>0</v>
      </c>
      <c r="AF39" s="32">
        <f>IF(PERFIL_4_ESO!$AZ22="",0,INDEX($A$9:$J$19,MATCH(PERFIL_4_ESO!$AZ22,$B$9:$B$19,0),8))</f>
        <v>0</v>
      </c>
      <c r="AG39" s="32">
        <f>IF(PERFIL_4_ESO!$AZ22="",0,INDEX($A$9:$J$19,MATCH(PERFIL_4_ESO!$AZ22,$B$9:$B$19,0),9))</f>
        <v>0</v>
      </c>
      <c r="AH39" s="167">
        <f>IF(PERFIL_4_ESO!$AZ22="",0,INDEX($A$9:$J$19,MATCH(PERFIL_4_ESO!$AZ22,$B$9:$B$19,0),10))</f>
        <v>0</v>
      </c>
      <c r="AI39" s="32">
        <f>IF(PERFIL_4_ESO!$BI22="",0,INDEX($A$9:$J$19,MATCH(PERFIL_4_ESO!$BI22,$B$9:$B$19,0),3))</f>
        <v>0</v>
      </c>
      <c r="AJ39" s="32">
        <f>IF(PERFIL_4_ESO!$BI22="",0,INDEX($A$9:$J$19,MATCH(PERFIL_4_ESO!$BI22,$B$9:$B$19,0),4))</f>
        <v>0</v>
      </c>
      <c r="AK39" s="32">
        <f>IF(PERFIL_4_ESO!$BI22="",0,INDEX($A$9:$J$19,MATCH(PERFIL_4_ESO!$BI22,$B$9:$B$19,0),5))</f>
        <v>0</v>
      </c>
      <c r="AL39" s="32">
        <f>IF(PERFIL_4_ESO!$BI22="",0,INDEX($A$9:$J$19,MATCH(PERFIL_4_ESO!$BI22,$B$9:$B$19,0),6))</f>
        <v>0</v>
      </c>
      <c r="AM39" s="32">
        <f>IF(PERFIL_4_ESO!$BI22="",0,INDEX($A$9:$J$19,MATCH(PERFIL_4_ESO!$BI22,$B$9:$B$19,0),7))</f>
        <v>0</v>
      </c>
      <c r="AN39" s="32">
        <f>IF(PERFIL_4_ESO!$BI22="",0,INDEX($A$9:$J$19,MATCH(PERFIL_4_ESO!$BI22,$B$9:$B$19,0),8))</f>
        <v>0</v>
      </c>
      <c r="AO39" s="32">
        <f>IF(PERFIL_4_ESO!$BI22="",0,INDEX($A$9:$J$19,MATCH(PERFIL_4_ESO!$BI22,$B$9:$B$19,0),9))</f>
        <v>0</v>
      </c>
      <c r="AP39" s="167">
        <f>IF(PERFIL_4_ESO!$BI22="",0,INDEX($A$9:$J$19,MATCH(PERFIL_4_ESO!$BI22,$B$9:$B$19,0),10))</f>
        <v>0</v>
      </c>
      <c r="AQ39" s="68">
        <f>PERFIL_4_ESO!AR22*'4º ESO'!S39+PERFIL_4_ESO!BA22*'4º ESO'!AA39+PERFIL_4_ESO!BJ22*'4º ESO'!AI39</f>
        <v>0</v>
      </c>
      <c r="AR39" s="68">
        <f>PERFIL_4_ESO!AS22*'4º ESO'!T39+PERFIL_4_ESO!BB22*'4º ESO'!AB39+PERFIL_4_ESO!BK22*'4º ESO'!AJ39</f>
        <v>0</v>
      </c>
      <c r="AS39" s="68">
        <f>PERFIL_4_ESO!AT22*'4º ESO'!U39+PERFIL_4_ESO!BC22*'4º ESO'!AC39+PERFIL_4_ESO!BL22*'4º ESO'!AK39</f>
        <v>0</v>
      </c>
      <c r="AT39" s="68">
        <f>PERFIL_4_ESO!AU22*'4º ESO'!V39+PERFIL_4_ESO!BD22*'4º ESO'!AD39+PERFIL_4_ESO!BM22*'4º ESO'!AL39</f>
        <v>0</v>
      </c>
      <c r="AU39" s="68">
        <f>PERFIL_4_ESO!AV22*'4º ESO'!W39+PERFIL_4_ESO!BE22*'4º ESO'!AE39+PERFIL_4_ESO!BN22*'4º ESO'!AM39</f>
        <v>0</v>
      </c>
      <c r="AV39" s="68">
        <f>PERFIL_4_ESO!AW22*'4º ESO'!X39+PERFIL_4_ESO!BF22*'4º ESO'!AF39+PERFIL_4_ESO!BO22*'4º ESO'!AN39</f>
        <v>0</v>
      </c>
      <c r="AW39" s="68">
        <f>PERFIL_4_ESO!AX22*'4º ESO'!Y39+PERFIL_4_ESO!BG22*'4º ESO'!AG39+PERFIL_4_ESO!BP22*'4º ESO'!AO39</f>
        <v>0</v>
      </c>
      <c r="AX39" s="155">
        <f>PERFIL_4_ESO!AY22*'4º ESO'!Z39+PERFIL_4_ESO!BH22*'4º ESO'!AH39+PERFIL_4_ESO!BQ22*'4º ESO'!AP39</f>
        <v>0</v>
      </c>
      <c r="AY39" s="32">
        <f>IF(PERFIL_4_ESO!$BR22="",0,INDEX($A$20:$J$25,MATCH(PERFIL_4_ESO!$BR22,$B$20:$B$25,0),3))</f>
        <v>0</v>
      </c>
      <c r="AZ39" s="32">
        <f>IF(PERFIL_4_ESO!$BR22="",0,INDEX($A$20:$J$25,MATCH(PERFIL_4_ESO!$BR22,$B$20:$B$25,0),4))</f>
        <v>0</v>
      </c>
      <c r="BA39" s="32">
        <f>IF(PERFIL_4_ESO!$BR22="",0,INDEX($A$20:$J$25,MATCH(PERFIL_4_ESO!$BR22,$B$20:$B$25,0),5))</f>
        <v>0</v>
      </c>
      <c r="BB39" s="32">
        <f>IF(PERFIL_4_ESO!$BR22="",0,INDEX($A$20:$J$25,MATCH(PERFIL_4_ESO!$BR22,$B$20:$B$25,0),6))</f>
        <v>0</v>
      </c>
      <c r="BC39" s="32">
        <f>IF(PERFIL_4_ESO!$BR22="",0,INDEX($A$20:$J$25,MATCH(PERFIL_4_ESO!$BR22,$B$20:$B$25,0),7))</f>
        <v>0</v>
      </c>
      <c r="BD39" s="32">
        <f>IF(PERFIL_4_ESO!$BR22="",0,INDEX($A$20:$J$25,MATCH(PERFIL_4_ESO!$BR22,$B$20:$B$25,0),8))</f>
        <v>0</v>
      </c>
      <c r="BE39" s="32">
        <f>IF(PERFIL_4_ESO!$BR22="",0,INDEX($A$20:$J$25,MATCH(PERFIL_4_ESO!$BR22,$B$20:$B$25,0),9))</f>
        <v>0</v>
      </c>
      <c r="BF39" s="167">
        <f>IF(PERFIL_4_ESO!$BR22="",0,INDEX($A$20:$J$25,MATCH(PERFIL_4_ESO!$BR22,$B$20:$B$25,0),10))</f>
        <v>0</v>
      </c>
      <c r="BG39" s="32">
        <f>PERFIL_4_ESO!BS22*'4º ESO'!AY39</f>
        <v>0</v>
      </c>
      <c r="BH39" s="32">
        <f>PERFIL_4_ESO!BT22*'4º ESO'!AZ39</f>
        <v>0</v>
      </c>
      <c r="BI39" s="32">
        <f>PERFIL_4_ESO!BU22*'4º ESO'!BA39</f>
        <v>0</v>
      </c>
      <c r="BJ39" s="32">
        <f>PERFIL_4_ESO!BV22*'4º ESO'!BB39</f>
        <v>0</v>
      </c>
      <c r="BK39" s="32">
        <f>PERFIL_4_ESO!BW22*'4º ESO'!BC39</f>
        <v>0</v>
      </c>
      <c r="BL39" s="32">
        <f>PERFIL_4_ESO!BX22*'4º ESO'!BD39</f>
        <v>0</v>
      </c>
      <c r="BM39" s="32">
        <f>PERFIL_4_ESO!BY22*'4º ESO'!BE39</f>
        <v>0</v>
      </c>
      <c r="BN39" s="167">
        <f>PERFIL_4_ESO!BZ22*'4º ESO'!BF39</f>
        <v>0</v>
      </c>
      <c r="BO39" s="32">
        <f t="shared" si="10"/>
        <v>0</v>
      </c>
      <c r="BP39" s="32">
        <f t="shared" si="11"/>
        <v>0</v>
      </c>
      <c r="BQ39" s="32">
        <f t="shared" si="12"/>
        <v>0</v>
      </c>
      <c r="BR39" s="32">
        <f t="shared" si="13"/>
        <v>0</v>
      </c>
      <c r="BS39" s="32">
        <f t="shared" si="14"/>
        <v>0</v>
      </c>
      <c r="BT39" s="32">
        <f t="shared" si="15"/>
        <v>0</v>
      </c>
      <c r="BU39" s="32">
        <f t="shared" si="16"/>
        <v>0</v>
      </c>
      <c r="BV39" s="167">
        <f t="shared" si="17"/>
        <v>0</v>
      </c>
    </row>
    <row r="40" spans="1:74">
      <c r="A40" s="29">
        <v>10</v>
      </c>
      <c r="B40" s="28" t="s">
        <v>110</v>
      </c>
      <c r="C40" s="92">
        <f t="shared" si="2"/>
        <v>40</v>
      </c>
      <c r="D40">
        <f t="shared" si="3"/>
        <v>21</v>
      </c>
      <c r="E40">
        <f t="shared" si="4"/>
        <v>39</v>
      </c>
      <c r="F40">
        <f t="shared" si="5"/>
        <v>38</v>
      </c>
      <c r="G40">
        <f t="shared" si="6"/>
        <v>36</v>
      </c>
      <c r="H40">
        <f t="shared" si="7"/>
        <v>45</v>
      </c>
      <c r="I40">
        <f t="shared" si="8"/>
        <v>21</v>
      </c>
      <c r="J40" s="93">
        <f t="shared" si="9"/>
        <v>28</v>
      </c>
      <c r="K40" s="99">
        <f>PERFIL_4_ESO!C23*'4º ESO'!C$3+PERFIL_4_ESO!K23*'4º ESO'!C$4+PERFIL_4_ESO!S23*'4º ESO'!C$5+PERFIL_4_ESO!AA23*'4º ESO'!C$6+PERFIL_4_ESO!AI23*'4º ESO'!C$7</f>
        <v>0</v>
      </c>
      <c r="L40" s="15">
        <f>PERFIL_4_ESO!D23*'4º ESO'!D$3+PERFIL_4_ESO!L23*'4º ESO'!D$4+PERFIL_4_ESO!T23*'4º ESO'!D$5+PERFIL_4_ESO!AB23*'4º ESO'!D$6+PERFIL_4_ESO!AJ23*'4º ESO'!D$7</f>
        <v>0</v>
      </c>
      <c r="M40" s="15">
        <f>PERFIL_4_ESO!E23*'4º ESO'!E$3+PERFIL_4_ESO!M23*'4º ESO'!E$4+PERFIL_4_ESO!U23*'4º ESO'!E$5+PERFIL_4_ESO!AC23*'4º ESO'!E$6+PERFIL_4_ESO!AK23*'4º ESO'!E$7</f>
        <v>0</v>
      </c>
      <c r="N40" s="15">
        <f>PERFIL_4_ESO!F23*'4º ESO'!F$3+PERFIL_4_ESO!N23*'4º ESO'!F$4+PERFIL_4_ESO!V23*'4º ESO'!F$5+PERFIL_4_ESO!AD23*'4º ESO'!F$6+PERFIL_4_ESO!AL23*'4º ESO'!F$7</f>
        <v>0</v>
      </c>
      <c r="O40" s="15">
        <f>PERFIL_4_ESO!G23*'4º ESO'!G$3+PERFIL_4_ESO!O23*'4º ESO'!G$4+PERFIL_4_ESO!W23*'4º ESO'!G$5+PERFIL_4_ESO!AE23*'4º ESO'!G$6+PERFIL_4_ESO!AM23*'4º ESO'!G$7</f>
        <v>0</v>
      </c>
      <c r="P40" s="15">
        <f>PERFIL_4_ESO!H23*'4º ESO'!H$3+PERFIL_4_ESO!P23*'4º ESO'!H$4+PERFIL_4_ESO!X23*'4º ESO'!H$5+PERFIL_4_ESO!AF23*'4º ESO'!H$6+PERFIL_4_ESO!AN23*'4º ESO'!H$7</f>
        <v>0</v>
      </c>
      <c r="Q40" s="15">
        <f>PERFIL_4_ESO!I23*'4º ESO'!I$3+PERFIL_4_ESO!Q23*'4º ESO'!I$4+PERFIL_4_ESO!Y23*'4º ESO'!I$5+PERFIL_4_ESO!AG23*'4º ESO'!I$6+PERFIL_4_ESO!AO23*'4º ESO'!I$7</f>
        <v>0</v>
      </c>
      <c r="R40" s="15">
        <f>PERFIL_4_ESO!J23*'4º ESO'!J$3+PERFIL_4_ESO!R23*'4º ESO'!J$4+PERFIL_4_ESO!Z23*'4º ESO'!J$5+PERFIL_4_ESO!AH23*'4º ESO'!J$6+PERFIL_4_ESO!AP23*'4º ESO'!J$7</f>
        <v>0</v>
      </c>
      <c r="S40" s="161">
        <f>IF(PERFIL_4_ESO!$AQ23="",0,INDEX($A$9:$J$19,MATCH(PERFIL_4_ESO!$AQ23,$B$9:$B$19,0),3))</f>
        <v>0</v>
      </c>
      <c r="T40" s="32">
        <f>IF(PERFIL_4_ESO!$AQ23="",0,INDEX($A$9:$J$19,MATCH(PERFIL_4_ESO!$AQ23,$B$9:$B$19,0),4))</f>
        <v>0</v>
      </c>
      <c r="U40" s="32">
        <f>IF(PERFIL_4_ESO!$AQ23="",0,INDEX($A$9:$J$19,MATCH(PERFIL_4_ESO!$AQ23,$B$9:$B$19,0),5))</f>
        <v>0</v>
      </c>
      <c r="V40" s="32">
        <f>IF(PERFIL_4_ESO!$AQ23="",0,INDEX($A$9:$J$19,MATCH(PERFIL_4_ESO!$AQ23,$B$9:$B$19,0),6))</f>
        <v>0</v>
      </c>
      <c r="W40" s="32">
        <f>IF(PERFIL_4_ESO!$AQ23="",0,INDEX($A$9:$J$19,MATCH(PERFIL_4_ESO!$AQ23,$B$9:$B$19,0),7))</f>
        <v>0</v>
      </c>
      <c r="X40" s="32">
        <f>IF(PERFIL_4_ESO!$AQ23="",0,INDEX($A$9:$J$19,MATCH(PERFIL_4_ESO!$AQ23,$B$9:$B$19,0),8))</f>
        <v>0</v>
      </c>
      <c r="Y40" s="32">
        <f>IF(PERFIL_4_ESO!$AQ23="",0,INDEX($A$9:$J$19,MATCH(PERFIL_4_ESO!$AQ23,$B$9:$B$19,0),9))</f>
        <v>0</v>
      </c>
      <c r="Z40" s="167">
        <f>IF(PERFIL_4_ESO!$AQ23="",0,INDEX($A$9:$J$19,MATCH(PERFIL_4_ESO!$AQ23,$B$9:$B$19,0),10))</f>
        <v>0</v>
      </c>
      <c r="AA40" s="32">
        <f>IF(PERFIL_4_ESO!$AZ23="",0,INDEX($A$9:$J$19,MATCH(PERFIL_4_ESO!$AZ23,$B$9:$B$19,0),3))</f>
        <v>0</v>
      </c>
      <c r="AB40" s="32">
        <f>IF(PERFIL_4_ESO!$AZ23="",0,INDEX($A$9:$J$19,MATCH(PERFIL_4_ESO!$AZ23,$B$9:$B$19,0),4))</f>
        <v>0</v>
      </c>
      <c r="AC40" s="32">
        <f>IF(PERFIL_4_ESO!$AZ23="",0,INDEX($A$9:$J$19,MATCH(PERFIL_4_ESO!$AZ23,$B$9:$B$19,0),5))</f>
        <v>0</v>
      </c>
      <c r="AD40" s="32">
        <f>IF(PERFIL_4_ESO!$AZ23="",0,INDEX($A$9:$J$19,MATCH(PERFIL_4_ESO!$AZ23,$B$9:$B$19,0),6))</f>
        <v>0</v>
      </c>
      <c r="AE40" s="32">
        <f>IF(PERFIL_4_ESO!$AZ23="",0,INDEX($A$9:$J$19,MATCH(PERFIL_4_ESO!$AZ23,$B$9:$B$19,0),7))</f>
        <v>0</v>
      </c>
      <c r="AF40" s="32">
        <f>IF(PERFIL_4_ESO!$AZ23="",0,INDEX($A$9:$J$19,MATCH(PERFIL_4_ESO!$AZ23,$B$9:$B$19,0),8))</f>
        <v>0</v>
      </c>
      <c r="AG40" s="32">
        <f>IF(PERFIL_4_ESO!$AZ23="",0,INDEX($A$9:$J$19,MATCH(PERFIL_4_ESO!$AZ23,$B$9:$B$19,0),9))</f>
        <v>0</v>
      </c>
      <c r="AH40" s="167">
        <f>IF(PERFIL_4_ESO!$AZ23="",0,INDEX($A$9:$J$19,MATCH(PERFIL_4_ESO!$AZ23,$B$9:$B$19,0),10))</f>
        <v>0</v>
      </c>
      <c r="AI40" s="32">
        <f>IF(PERFIL_4_ESO!$BI23="",0,INDEX($A$9:$J$19,MATCH(PERFIL_4_ESO!$BI23,$B$9:$B$19,0),3))</f>
        <v>0</v>
      </c>
      <c r="AJ40" s="32">
        <f>IF(PERFIL_4_ESO!$BI23="",0,INDEX($A$9:$J$19,MATCH(PERFIL_4_ESO!$BI23,$B$9:$B$19,0),4))</f>
        <v>0</v>
      </c>
      <c r="AK40" s="32">
        <f>IF(PERFIL_4_ESO!$BI23="",0,INDEX($A$9:$J$19,MATCH(PERFIL_4_ESO!$BI23,$B$9:$B$19,0),5))</f>
        <v>0</v>
      </c>
      <c r="AL40" s="32">
        <f>IF(PERFIL_4_ESO!$BI23="",0,INDEX($A$9:$J$19,MATCH(PERFIL_4_ESO!$BI23,$B$9:$B$19,0),6))</f>
        <v>0</v>
      </c>
      <c r="AM40" s="32">
        <f>IF(PERFIL_4_ESO!$BI23="",0,INDEX($A$9:$J$19,MATCH(PERFIL_4_ESO!$BI23,$B$9:$B$19,0),7))</f>
        <v>0</v>
      </c>
      <c r="AN40" s="32">
        <f>IF(PERFIL_4_ESO!$BI23="",0,INDEX($A$9:$J$19,MATCH(PERFIL_4_ESO!$BI23,$B$9:$B$19,0),8))</f>
        <v>0</v>
      </c>
      <c r="AO40" s="32">
        <f>IF(PERFIL_4_ESO!$BI23="",0,INDEX($A$9:$J$19,MATCH(PERFIL_4_ESO!$BI23,$B$9:$B$19,0),9))</f>
        <v>0</v>
      </c>
      <c r="AP40" s="167">
        <f>IF(PERFIL_4_ESO!$BI23="",0,INDEX($A$9:$J$19,MATCH(PERFIL_4_ESO!$BI23,$B$9:$B$19,0),10))</f>
        <v>0</v>
      </c>
      <c r="AQ40" s="68">
        <f>PERFIL_4_ESO!AR23*'4º ESO'!S40+PERFIL_4_ESO!BA23*'4º ESO'!AA40+PERFIL_4_ESO!BJ23*'4º ESO'!AI40</f>
        <v>0</v>
      </c>
      <c r="AR40" s="68">
        <f>PERFIL_4_ESO!AS23*'4º ESO'!T40+PERFIL_4_ESO!BB23*'4º ESO'!AB40+PERFIL_4_ESO!BK23*'4º ESO'!AJ40</f>
        <v>0</v>
      </c>
      <c r="AS40" s="68">
        <f>PERFIL_4_ESO!AT23*'4º ESO'!U40+PERFIL_4_ESO!BC23*'4º ESO'!AC40+PERFIL_4_ESO!BL23*'4º ESO'!AK40</f>
        <v>0</v>
      </c>
      <c r="AT40" s="68">
        <f>PERFIL_4_ESO!AU23*'4º ESO'!V40+PERFIL_4_ESO!BD23*'4º ESO'!AD40+PERFIL_4_ESO!BM23*'4º ESO'!AL40</f>
        <v>0</v>
      </c>
      <c r="AU40" s="68">
        <f>PERFIL_4_ESO!AV23*'4º ESO'!W40+PERFIL_4_ESO!BE23*'4º ESO'!AE40+PERFIL_4_ESO!BN23*'4º ESO'!AM40</f>
        <v>0</v>
      </c>
      <c r="AV40" s="68">
        <f>PERFIL_4_ESO!AW23*'4º ESO'!X40+PERFIL_4_ESO!BF23*'4º ESO'!AF40+PERFIL_4_ESO!BO23*'4º ESO'!AN40</f>
        <v>0</v>
      </c>
      <c r="AW40" s="68">
        <f>PERFIL_4_ESO!AX23*'4º ESO'!Y40+PERFIL_4_ESO!BG23*'4º ESO'!AG40+PERFIL_4_ESO!BP23*'4º ESO'!AO40</f>
        <v>0</v>
      </c>
      <c r="AX40" s="155">
        <f>PERFIL_4_ESO!AY23*'4º ESO'!Z40+PERFIL_4_ESO!BH23*'4º ESO'!AH40+PERFIL_4_ESO!BQ23*'4º ESO'!AP40</f>
        <v>0</v>
      </c>
      <c r="AY40" s="32">
        <f>IF(PERFIL_4_ESO!$BR23="",0,INDEX($A$20:$J$25,MATCH(PERFIL_4_ESO!$BR23,$B$20:$B$25,0),3))</f>
        <v>0</v>
      </c>
      <c r="AZ40" s="32">
        <f>IF(PERFIL_4_ESO!$BR23="",0,INDEX($A$20:$J$25,MATCH(PERFIL_4_ESO!$BR23,$B$20:$B$25,0),4))</f>
        <v>0</v>
      </c>
      <c r="BA40" s="32">
        <f>IF(PERFIL_4_ESO!$BR23="",0,INDEX($A$20:$J$25,MATCH(PERFIL_4_ESO!$BR23,$B$20:$B$25,0),5))</f>
        <v>0</v>
      </c>
      <c r="BB40" s="32">
        <f>IF(PERFIL_4_ESO!$BR23="",0,INDEX($A$20:$J$25,MATCH(PERFIL_4_ESO!$BR23,$B$20:$B$25,0),6))</f>
        <v>0</v>
      </c>
      <c r="BC40" s="32">
        <f>IF(PERFIL_4_ESO!$BR23="",0,INDEX($A$20:$J$25,MATCH(PERFIL_4_ESO!$BR23,$B$20:$B$25,0),7))</f>
        <v>0</v>
      </c>
      <c r="BD40" s="32">
        <f>IF(PERFIL_4_ESO!$BR23="",0,INDEX($A$20:$J$25,MATCH(PERFIL_4_ESO!$BR23,$B$20:$B$25,0),8))</f>
        <v>0</v>
      </c>
      <c r="BE40" s="32">
        <f>IF(PERFIL_4_ESO!$BR23="",0,INDEX($A$20:$J$25,MATCH(PERFIL_4_ESO!$BR23,$B$20:$B$25,0),9))</f>
        <v>0</v>
      </c>
      <c r="BF40" s="167">
        <f>IF(PERFIL_4_ESO!$BR23="",0,INDEX($A$20:$J$25,MATCH(PERFIL_4_ESO!$BR23,$B$20:$B$25,0),10))</f>
        <v>0</v>
      </c>
      <c r="BG40" s="32">
        <f>PERFIL_4_ESO!BS23*'4º ESO'!AY40</f>
        <v>0</v>
      </c>
      <c r="BH40" s="32">
        <f>PERFIL_4_ESO!BT23*'4º ESO'!AZ40</f>
        <v>0</v>
      </c>
      <c r="BI40" s="32">
        <f>PERFIL_4_ESO!BU23*'4º ESO'!BA40</f>
        <v>0</v>
      </c>
      <c r="BJ40" s="32">
        <f>PERFIL_4_ESO!BV23*'4º ESO'!BB40</f>
        <v>0</v>
      </c>
      <c r="BK40" s="32">
        <f>PERFIL_4_ESO!BW23*'4º ESO'!BC40</f>
        <v>0</v>
      </c>
      <c r="BL40" s="32">
        <f>PERFIL_4_ESO!BX23*'4º ESO'!BD40</f>
        <v>0</v>
      </c>
      <c r="BM40" s="32">
        <f>PERFIL_4_ESO!BY23*'4º ESO'!BE40</f>
        <v>0</v>
      </c>
      <c r="BN40" s="167">
        <f>PERFIL_4_ESO!BZ23*'4º ESO'!BF40</f>
        <v>0</v>
      </c>
      <c r="BO40" s="32">
        <f t="shared" si="10"/>
        <v>0</v>
      </c>
      <c r="BP40" s="32">
        <f t="shared" si="11"/>
        <v>0</v>
      </c>
      <c r="BQ40" s="32">
        <f t="shared" si="12"/>
        <v>0</v>
      </c>
      <c r="BR40" s="32">
        <f t="shared" si="13"/>
        <v>0</v>
      </c>
      <c r="BS40" s="32">
        <f t="shared" si="14"/>
        <v>0</v>
      </c>
      <c r="BT40" s="32">
        <f t="shared" si="15"/>
        <v>0</v>
      </c>
      <c r="BU40" s="32">
        <f t="shared" si="16"/>
        <v>0</v>
      </c>
      <c r="BV40" s="167">
        <f t="shared" si="17"/>
        <v>0</v>
      </c>
    </row>
    <row r="41" spans="1:74">
      <c r="A41" s="66">
        <v>11</v>
      </c>
      <c r="B41" s="30" t="s">
        <v>111</v>
      </c>
      <c r="C41" s="92">
        <f t="shared" si="2"/>
        <v>40</v>
      </c>
      <c r="D41">
        <f t="shared" si="3"/>
        <v>21</v>
      </c>
      <c r="E41">
        <f t="shared" si="4"/>
        <v>39</v>
      </c>
      <c r="F41">
        <f t="shared" si="5"/>
        <v>38</v>
      </c>
      <c r="G41">
        <f t="shared" si="6"/>
        <v>36</v>
      </c>
      <c r="H41">
        <f t="shared" si="7"/>
        <v>45</v>
      </c>
      <c r="I41">
        <f t="shared" si="8"/>
        <v>21</v>
      </c>
      <c r="J41" s="93">
        <f t="shared" si="9"/>
        <v>28</v>
      </c>
      <c r="K41" s="99">
        <f>PERFIL_4_ESO!C24*'4º ESO'!C$3+PERFIL_4_ESO!K24*'4º ESO'!C$4+PERFIL_4_ESO!S24*'4º ESO'!C$5+PERFIL_4_ESO!AA24*'4º ESO'!C$6+PERFIL_4_ESO!AI24*'4º ESO'!C$7</f>
        <v>0</v>
      </c>
      <c r="L41" s="15">
        <f>PERFIL_4_ESO!D24*'4º ESO'!D$3+PERFIL_4_ESO!L24*'4º ESO'!D$4+PERFIL_4_ESO!T24*'4º ESO'!D$5+PERFIL_4_ESO!AB24*'4º ESO'!D$6+PERFIL_4_ESO!AJ24*'4º ESO'!D$7</f>
        <v>0</v>
      </c>
      <c r="M41" s="15">
        <f>PERFIL_4_ESO!E24*'4º ESO'!E$3+PERFIL_4_ESO!M24*'4º ESO'!E$4+PERFIL_4_ESO!U24*'4º ESO'!E$5+PERFIL_4_ESO!AC24*'4º ESO'!E$6+PERFIL_4_ESO!AK24*'4º ESO'!E$7</f>
        <v>0</v>
      </c>
      <c r="N41" s="15">
        <f>PERFIL_4_ESO!F24*'4º ESO'!F$3+PERFIL_4_ESO!N24*'4º ESO'!F$4+PERFIL_4_ESO!V24*'4º ESO'!F$5+PERFIL_4_ESO!AD24*'4º ESO'!F$6+PERFIL_4_ESO!AL24*'4º ESO'!F$7</f>
        <v>0</v>
      </c>
      <c r="O41" s="15">
        <f>PERFIL_4_ESO!G24*'4º ESO'!G$3+PERFIL_4_ESO!O24*'4º ESO'!G$4+PERFIL_4_ESO!W24*'4º ESO'!G$5+PERFIL_4_ESO!AE24*'4º ESO'!G$6+PERFIL_4_ESO!AM24*'4º ESO'!G$7</f>
        <v>0</v>
      </c>
      <c r="P41" s="15">
        <f>PERFIL_4_ESO!H24*'4º ESO'!H$3+PERFIL_4_ESO!P24*'4º ESO'!H$4+PERFIL_4_ESO!X24*'4º ESO'!H$5+PERFIL_4_ESO!AF24*'4º ESO'!H$6+PERFIL_4_ESO!AN24*'4º ESO'!H$7</f>
        <v>0</v>
      </c>
      <c r="Q41" s="15">
        <f>PERFIL_4_ESO!I24*'4º ESO'!I$3+PERFIL_4_ESO!Q24*'4º ESO'!I$4+PERFIL_4_ESO!Y24*'4º ESO'!I$5+PERFIL_4_ESO!AG24*'4º ESO'!I$6+PERFIL_4_ESO!AO24*'4º ESO'!I$7</f>
        <v>0</v>
      </c>
      <c r="R41" s="15">
        <f>PERFIL_4_ESO!J24*'4º ESO'!J$3+PERFIL_4_ESO!R24*'4º ESO'!J$4+PERFIL_4_ESO!Z24*'4º ESO'!J$5+PERFIL_4_ESO!AH24*'4º ESO'!J$6+PERFIL_4_ESO!AP24*'4º ESO'!J$7</f>
        <v>0</v>
      </c>
      <c r="S41" s="161">
        <f>IF(PERFIL_4_ESO!$AQ24="",0,INDEX($A$9:$J$19,MATCH(PERFIL_4_ESO!$AQ24,$B$9:$B$19,0),3))</f>
        <v>0</v>
      </c>
      <c r="T41" s="32">
        <f>IF(PERFIL_4_ESO!$AQ24="",0,INDEX($A$9:$J$19,MATCH(PERFIL_4_ESO!$AQ24,$B$9:$B$19,0),4))</f>
        <v>0</v>
      </c>
      <c r="U41" s="32">
        <f>IF(PERFIL_4_ESO!$AQ24="",0,INDEX($A$9:$J$19,MATCH(PERFIL_4_ESO!$AQ24,$B$9:$B$19,0),5))</f>
        <v>0</v>
      </c>
      <c r="V41" s="32">
        <f>IF(PERFIL_4_ESO!$AQ24="",0,INDEX($A$9:$J$19,MATCH(PERFIL_4_ESO!$AQ24,$B$9:$B$19,0),6))</f>
        <v>0</v>
      </c>
      <c r="W41" s="32">
        <f>IF(PERFIL_4_ESO!$AQ24="",0,INDEX($A$9:$J$19,MATCH(PERFIL_4_ESO!$AQ24,$B$9:$B$19,0),7))</f>
        <v>0</v>
      </c>
      <c r="X41" s="32">
        <f>IF(PERFIL_4_ESO!$AQ24="",0,INDEX($A$9:$J$19,MATCH(PERFIL_4_ESO!$AQ24,$B$9:$B$19,0),8))</f>
        <v>0</v>
      </c>
      <c r="Y41" s="32">
        <f>IF(PERFIL_4_ESO!$AQ24="",0,INDEX($A$9:$J$19,MATCH(PERFIL_4_ESO!$AQ24,$B$9:$B$19,0),9))</f>
        <v>0</v>
      </c>
      <c r="Z41" s="167">
        <f>IF(PERFIL_4_ESO!$AQ24="",0,INDEX($A$9:$J$19,MATCH(PERFIL_4_ESO!$AQ24,$B$9:$B$19,0),10))</f>
        <v>0</v>
      </c>
      <c r="AA41" s="32">
        <f>IF(PERFIL_4_ESO!$AZ24="",0,INDEX($A$9:$J$19,MATCH(PERFIL_4_ESO!$AZ24,$B$9:$B$19,0),3))</f>
        <v>0</v>
      </c>
      <c r="AB41" s="32">
        <f>IF(PERFIL_4_ESO!$AZ24="",0,INDEX($A$9:$J$19,MATCH(PERFIL_4_ESO!$AZ24,$B$9:$B$19,0),4))</f>
        <v>0</v>
      </c>
      <c r="AC41" s="32">
        <f>IF(PERFIL_4_ESO!$AZ24="",0,INDEX($A$9:$J$19,MATCH(PERFIL_4_ESO!$AZ24,$B$9:$B$19,0),5))</f>
        <v>0</v>
      </c>
      <c r="AD41" s="32">
        <f>IF(PERFIL_4_ESO!$AZ24="",0,INDEX($A$9:$J$19,MATCH(PERFIL_4_ESO!$AZ24,$B$9:$B$19,0),6))</f>
        <v>0</v>
      </c>
      <c r="AE41" s="32">
        <f>IF(PERFIL_4_ESO!$AZ24="",0,INDEX($A$9:$J$19,MATCH(PERFIL_4_ESO!$AZ24,$B$9:$B$19,0),7))</f>
        <v>0</v>
      </c>
      <c r="AF41" s="32">
        <f>IF(PERFIL_4_ESO!$AZ24="",0,INDEX($A$9:$J$19,MATCH(PERFIL_4_ESO!$AZ24,$B$9:$B$19,0),8))</f>
        <v>0</v>
      </c>
      <c r="AG41" s="32">
        <f>IF(PERFIL_4_ESO!$AZ24="",0,INDEX($A$9:$J$19,MATCH(PERFIL_4_ESO!$AZ24,$B$9:$B$19,0),9))</f>
        <v>0</v>
      </c>
      <c r="AH41" s="167">
        <f>IF(PERFIL_4_ESO!$AZ24="",0,INDEX($A$9:$J$19,MATCH(PERFIL_4_ESO!$AZ24,$B$9:$B$19,0),10))</f>
        <v>0</v>
      </c>
      <c r="AI41" s="32">
        <f>IF(PERFIL_4_ESO!$BI24="",0,INDEX($A$9:$J$19,MATCH(PERFIL_4_ESO!$BI24,$B$9:$B$19,0),3))</f>
        <v>0</v>
      </c>
      <c r="AJ41" s="32">
        <f>IF(PERFIL_4_ESO!$BI24="",0,INDEX($A$9:$J$19,MATCH(PERFIL_4_ESO!$BI24,$B$9:$B$19,0),4))</f>
        <v>0</v>
      </c>
      <c r="AK41" s="32">
        <f>IF(PERFIL_4_ESO!$BI24="",0,INDEX($A$9:$J$19,MATCH(PERFIL_4_ESO!$BI24,$B$9:$B$19,0),5))</f>
        <v>0</v>
      </c>
      <c r="AL41" s="32">
        <f>IF(PERFIL_4_ESO!$BI24="",0,INDEX($A$9:$J$19,MATCH(PERFIL_4_ESO!$BI24,$B$9:$B$19,0),6))</f>
        <v>0</v>
      </c>
      <c r="AM41" s="32">
        <f>IF(PERFIL_4_ESO!$BI24="",0,INDEX($A$9:$J$19,MATCH(PERFIL_4_ESO!$BI24,$B$9:$B$19,0),7))</f>
        <v>0</v>
      </c>
      <c r="AN41" s="32">
        <f>IF(PERFIL_4_ESO!$BI24="",0,INDEX($A$9:$J$19,MATCH(PERFIL_4_ESO!$BI24,$B$9:$B$19,0),8))</f>
        <v>0</v>
      </c>
      <c r="AO41" s="32">
        <f>IF(PERFIL_4_ESO!$BI24="",0,INDEX($A$9:$J$19,MATCH(PERFIL_4_ESO!$BI24,$B$9:$B$19,0),9))</f>
        <v>0</v>
      </c>
      <c r="AP41" s="167">
        <f>IF(PERFIL_4_ESO!$BI24="",0,INDEX($A$9:$J$19,MATCH(PERFIL_4_ESO!$BI24,$B$9:$B$19,0),10))</f>
        <v>0</v>
      </c>
      <c r="AQ41" s="68">
        <f>PERFIL_4_ESO!AR24*'4º ESO'!S41+PERFIL_4_ESO!BA24*'4º ESO'!AA41+PERFIL_4_ESO!BJ24*'4º ESO'!AI41</f>
        <v>0</v>
      </c>
      <c r="AR41" s="68">
        <f>PERFIL_4_ESO!AS24*'4º ESO'!T41+PERFIL_4_ESO!BB24*'4º ESO'!AB41+PERFIL_4_ESO!BK24*'4º ESO'!AJ41</f>
        <v>0</v>
      </c>
      <c r="AS41" s="68">
        <f>PERFIL_4_ESO!AT24*'4º ESO'!U41+PERFIL_4_ESO!BC24*'4º ESO'!AC41+PERFIL_4_ESO!BL24*'4º ESO'!AK41</f>
        <v>0</v>
      </c>
      <c r="AT41" s="68">
        <f>PERFIL_4_ESO!AU24*'4º ESO'!V41+PERFIL_4_ESO!BD24*'4º ESO'!AD41+PERFIL_4_ESO!BM24*'4º ESO'!AL41</f>
        <v>0</v>
      </c>
      <c r="AU41" s="68">
        <f>PERFIL_4_ESO!AV24*'4º ESO'!W41+PERFIL_4_ESO!BE24*'4º ESO'!AE41+PERFIL_4_ESO!BN24*'4º ESO'!AM41</f>
        <v>0</v>
      </c>
      <c r="AV41" s="68">
        <f>PERFIL_4_ESO!AW24*'4º ESO'!X41+PERFIL_4_ESO!BF24*'4º ESO'!AF41+PERFIL_4_ESO!BO24*'4º ESO'!AN41</f>
        <v>0</v>
      </c>
      <c r="AW41" s="68">
        <f>PERFIL_4_ESO!AX24*'4º ESO'!Y41+PERFIL_4_ESO!BG24*'4º ESO'!AG41+PERFIL_4_ESO!BP24*'4º ESO'!AO41</f>
        <v>0</v>
      </c>
      <c r="AX41" s="155">
        <f>PERFIL_4_ESO!AY24*'4º ESO'!Z41+PERFIL_4_ESO!BH24*'4º ESO'!AH41+PERFIL_4_ESO!BQ24*'4º ESO'!AP41</f>
        <v>0</v>
      </c>
      <c r="AY41" s="32">
        <f>IF(PERFIL_4_ESO!$BR24="",0,INDEX($A$20:$J$25,MATCH(PERFIL_4_ESO!$BR24,$B$20:$B$25,0),3))</f>
        <v>0</v>
      </c>
      <c r="AZ41" s="32">
        <f>IF(PERFIL_4_ESO!$BR24="",0,INDEX($A$20:$J$25,MATCH(PERFIL_4_ESO!$BR24,$B$20:$B$25,0),4))</f>
        <v>0</v>
      </c>
      <c r="BA41" s="32">
        <f>IF(PERFIL_4_ESO!$BR24="",0,INDEX($A$20:$J$25,MATCH(PERFIL_4_ESO!$BR24,$B$20:$B$25,0),5))</f>
        <v>0</v>
      </c>
      <c r="BB41" s="32">
        <f>IF(PERFIL_4_ESO!$BR24="",0,INDEX($A$20:$J$25,MATCH(PERFIL_4_ESO!$BR24,$B$20:$B$25,0),6))</f>
        <v>0</v>
      </c>
      <c r="BC41" s="32">
        <f>IF(PERFIL_4_ESO!$BR24="",0,INDEX($A$20:$J$25,MATCH(PERFIL_4_ESO!$BR24,$B$20:$B$25,0),7))</f>
        <v>0</v>
      </c>
      <c r="BD41" s="32">
        <f>IF(PERFIL_4_ESO!$BR24="",0,INDEX($A$20:$J$25,MATCH(PERFIL_4_ESO!$BR24,$B$20:$B$25,0),8))</f>
        <v>0</v>
      </c>
      <c r="BE41" s="32">
        <f>IF(PERFIL_4_ESO!$BR24="",0,INDEX($A$20:$J$25,MATCH(PERFIL_4_ESO!$BR24,$B$20:$B$25,0),9))</f>
        <v>0</v>
      </c>
      <c r="BF41" s="167">
        <f>IF(PERFIL_4_ESO!$BR24="",0,INDEX($A$20:$J$25,MATCH(PERFIL_4_ESO!$BR24,$B$20:$B$25,0),10))</f>
        <v>0</v>
      </c>
      <c r="BG41" s="32">
        <f>PERFIL_4_ESO!BS24*'4º ESO'!AY41</f>
        <v>0</v>
      </c>
      <c r="BH41" s="32">
        <f>PERFIL_4_ESO!BT24*'4º ESO'!AZ41</f>
        <v>0</v>
      </c>
      <c r="BI41" s="32">
        <f>PERFIL_4_ESO!BU24*'4º ESO'!BA41</f>
        <v>0</v>
      </c>
      <c r="BJ41" s="32">
        <f>PERFIL_4_ESO!BV24*'4º ESO'!BB41</f>
        <v>0</v>
      </c>
      <c r="BK41" s="32">
        <f>PERFIL_4_ESO!BW24*'4º ESO'!BC41</f>
        <v>0</v>
      </c>
      <c r="BL41" s="32">
        <f>PERFIL_4_ESO!BX24*'4º ESO'!BD41</f>
        <v>0</v>
      </c>
      <c r="BM41" s="32">
        <f>PERFIL_4_ESO!BY24*'4º ESO'!BE41</f>
        <v>0</v>
      </c>
      <c r="BN41" s="167">
        <f>PERFIL_4_ESO!BZ24*'4º ESO'!BF41</f>
        <v>0</v>
      </c>
      <c r="BO41" s="32">
        <f t="shared" si="10"/>
        <v>0</v>
      </c>
      <c r="BP41" s="32">
        <f t="shared" si="11"/>
        <v>0</v>
      </c>
      <c r="BQ41" s="32">
        <f t="shared" si="12"/>
        <v>0</v>
      </c>
      <c r="BR41" s="32">
        <f t="shared" si="13"/>
        <v>0</v>
      </c>
      <c r="BS41" s="32">
        <f t="shared" si="14"/>
        <v>0</v>
      </c>
      <c r="BT41" s="32">
        <f t="shared" si="15"/>
        <v>0</v>
      </c>
      <c r="BU41" s="32">
        <f t="shared" si="16"/>
        <v>0</v>
      </c>
      <c r="BV41" s="167">
        <f t="shared" si="17"/>
        <v>0</v>
      </c>
    </row>
    <row r="42" spans="1:74">
      <c r="A42" s="29">
        <v>12</v>
      </c>
      <c r="B42" s="28" t="s">
        <v>112</v>
      </c>
      <c r="C42" s="92">
        <f t="shared" si="2"/>
        <v>40</v>
      </c>
      <c r="D42">
        <f t="shared" si="3"/>
        <v>21</v>
      </c>
      <c r="E42">
        <f t="shared" si="4"/>
        <v>39</v>
      </c>
      <c r="F42">
        <f t="shared" si="5"/>
        <v>38</v>
      </c>
      <c r="G42">
        <f t="shared" si="6"/>
        <v>36</v>
      </c>
      <c r="H42">
        <f t="shared" si="7"/>
        <v>45</v>
      </c>
      <c r="I42">
        <f t="shared" si="8"/>
        <v>21</v>
      </c>
      <c r="J42" s="93">
        <f t="shared" si="9"/>
        <v>28</v>
      </c>
      <c r="K42" s="99">
        <f>PERFIL_4_ESO!C25*'4º ESO'!C$3+PERFIL_4_ESO!K25*'4º ESO'!C$4+PERFIL_4_ESO!S25*'4º ESO'!C$5+PERFIL_4_ESO!AA25*'4º ESO'!C$6+PERFIL_4_ESO!AI25*'4º ESO'!C$7</f>
        <v>0</v>
      </c>
      <c r="L42" s="15">
        <f>PERFIL_4_ESO!D25*'4º ESO'!D$3+PERFIL_4_ESO!L25*'4º ESO'!D$4+PERFIL_4_ESO!T25*'4º ESO'!D$5+PERFIL_4_ESO!AB25*'4º ESO'!D$6+PERFIL_4_ESO!AJ25*'4º ESO'!D$7</f>
        <v>0</v>
      </c>
      <c r="M42" s="15">
        <f>PERFIL_4_ESO!E25*'4º ESO'!E$3+PERFIL_4_ESO!M25*'4º ESO'!E$4+PERFIL_4_ESO!U25*'4º ESO'!E$5+PERFIL_4_ESO!AC25*'4º ESO'!E$6+PERFIL_4_ESO!AK25*'4º ESO'!E$7</f>
        <v>0</v>
      </c>
      <c r="N42" s="15">
        <f>PERFIL_4_ESO!F25*'4º ESO'!F$3+PERFIL_4_ESO!N25*'4º ESO'!F$4+PERFIL_4_ESO!V25*'4º ESO'!F$5+PERFIL_4_ESO!AD25*'4º ESO'!F$6+PERFIL_4_ESO!AL25*'4º ESO'!F$7</f>
        <v>0</v>
      </c>
      <c r="O42" s="15">
        <f>PERFIL_4_ESO!G25*'4º ESO'!G$3+PERFIL_4_ESO!O25*'4º ESO'!G$4+PERFIL_4_ESO!W25*'4º ESO'!G$5+PERFIL_4_ESO!AE25*'4º ESO'!G$6+PERFIL_4_ESO!AM25*'4º ESO'!G$7</f>
        <v>0</v>
      </c>
      <c r="P42" s="15">
        <f>PERFIL_4_ESO!H25*'4º ESO'!H$3+PERFIL_4_ESO!P25*'4º ESO'!H$4+PERFIL_4_ESO!X25*'4º ESO'!H$5+PERFIL_4_ESO!AF25*'4º ESO'!H$6+PERFIL_4_ESO!AN25*'4º ESO'!H$7</f>
        <v>0</v>
      </c>
      <c r="Q42" s="15">
        <f>PERFIL_4_ESO!I25*'4º ESO'!I$3+PERFIL_4_ESO!Q25*'4º ESO'!I$4+PERFIL_4_ESO!Y25*'4º ESO'!I$5+PERFIL_4_ESO!AG25*'4º ESO'!I$6+PERFIL_4_ESO!AO25*'4º ESO'!I$7</f>
        <v>0</v>
      </c>
      <c r="R42" s="15">
        <f>PERFIL_4_ESO!J25*'4º ESO'!J$3+PERFIL_4_ESO!R25*'4º ESO'!J$4+PERFIL_4_ESO!Z25*'4º ESO'!J$5+PERFIL_4_ESO!AH25*'4º ESO'!J$6+PERFIL_4_ESO!AP25*'4º ESO'!J$7</f>
        <v>0</v>
      </c>
      <c r="S42" s="161">
        <f>IF(PERFIL_4_ESO!$AQ25="",0,INDEX($A$9:$J$19,MATCH(PERFIL_4_ESO!$AQ25,$B$9:$B$19,0),3))</f>
        <v>0</v>
      </c>
      <c r="T42" s="32">
        <f>IF(PERFIL_4_ESO!$AQ25="",0,INDEX($A$9:$J$19,MATCH(PERFIL_4_ESO!$AQ25,$B$9:$B$19,0),4))</f>
        <v>0</v>
      </c>
      <c r="U42" s="32">
        <f>IF(PERFIL_4_ESO!$AQ25="",0,INDEX($A$9:$J$19,MATCH(PERFIL_4_ESO!$AQ25,$B$9:$B$19,0),5))</f>
        <v>0</v>
      </c>
      <c r="V42" s="32">
        <f>IF(PERFIL_4_ESO!$AQ25="",0,INDEX($A$9:$J$19,MATCH(PERFIL_4_ESO!$AQ25,$B$9:$B$19,0),6))</f>
        <v>0</v>
      </c>
      <c r="W42" s="32">
        <f>IF(PERFIL_4_ESO!$AQ25="",0,INDEX($A$9:$J$19,MATCH(PERFIL_4_ESO!$AQ25,$B$9:$B$19,0),7))</f>
        <v>0</v>
      </c>
      <c r="X42" s="32">
        <f>IF(PERFIL_4_ESO!$AQ25="",0,INDEX($A$9:$J$19,MATCH(PERFIL_4_ESO!$AQ25,$B$9:$B$19,0),8))</f>
        <v>0</v>
      </c>
      <c r="Y42" s="32">
        <f>IF(PERFIL_4_ESO!$AQ25="",0,INDEX($A$9:$J$19,MATCH(PERFIL_4_ESO!$AQ25,$B$9:$B$19,0),9))</f>
        <v>0</v>
      </c>
      <c r="Z42" s="167">
        <f>IF(PERFIL_4_ESO!$AQ25="",0,INDEX($A$9:$J$19,MATCH(PERFIL_4_ESO!$AQ25,$B$9:$B$19,0),10))</f>
        <v>0</v>
      </c>
      <c r="AA42" s="32">
        <f>IF(PERFIL_4_ESO!$AZ25="",0,INDEX($A$9:$J$19,MATCH(PERFIL_4_ESO!$AZ25,$B$9:$B$19,0),3))</f>
        <v>0</v>
      </c>
      <c r="AB42" s="32">
        <f>IF(PERFIL_4_ESO!$AZ25="",0,INDEX($A$9:$J$19,MATCH(PERFIL_4_ESO!$AZ25,$B$9:$B$19,0),4))</f>
        <v>0</v>
      </c>
      <c r="AC42" s="32">
        <f>IF(PERFIL_4_ESO!$AZ25="",0,INDEX($A$9:$J$19,MATCH(PERFIL_4_ESO!$AZ25,$B$9:$B$19,0),5))</f>
        <v>0</v>
      </c>
      <c r="AD42" s="32">
        <f>IF(PERFIL_4_ESO!$AZ25="",0,INDEX($A$9:$J$19,MATCH(PERFIL_4_ESO!$AZ25,$B$9:$B$19,0),6))</f>
        <v>0</v>
      </c>
      <c r="AE42" s="32">
        <f>IF(PERFIL_4_ESO!$AZ25="",0,INDEX($A$9:$J$19,MATCH(PERFIL_4_ESO!$AZ25,$B$9:$B$19,0),7))</f>
        <v>0</v>
      </c>
      <c r="AF42" s="32">
        <f>IF(PERFIL_4_ESO!$AZ25="",0,INDEX($A$9:$J$19,MATCH(PERFIL_4_ESO!$AZ25,$B$9:$B$19,0),8))</f>
        <v>0</v>
      </c>
      <c r="AG42" s="32">
        <f>IF(PERFIL_4_ESO!$AZ25="",0,INDEX($A$9:$J$19,MATCH(PERFIL_4_ESO!$AZ25,$B$9:$B$19,0),9))</f>
        <v>0</v>
      </c>
      <c r="AH42" s="167">
        <f>IF(PERFIL_4_ESO!$AZ25="",0,INDEX($A$9:$J$19,MATCH(PERFIL_4_ESO!$AZ25,$B$9:$B$19,0),10))</f>
        <v>0</v>
      </c>
      <c r="AI42" s="32">
        <f>IF(PERFIL_4_ESO!$BI25="",0,INDEX($A$9:$J$19,MATCH(PERFIL_4_ESO!$BI25,$B$9:$B$19,0),3))</f>
        <v>0</v>
      </c>
      <c r="AJ42" s="32">
        <f>IF(PERFIL_4_ESO!$BI25="",0,INDEX($A$9:$J$19,MATCH(PERFIL_4_ESO!$BI25,$B$9:$B$19,0),4))</f>
        <v>0</v>
      </c>
      <c r="AK42" s="32">
        <f>IF(PERFIL_4_ESO!$BI25="",0,INDEX($A$9:$J$19,MATCH(PERFIL_4_ESO!$BI25,$B$9:$B$19,0),5))</f>
        <v>0</v>
      </c>
      <c r="AL42" s="32">
        <f>IF(PERFIL_4_ESO!$BI25="",0,INDEX($A$9:$J$19,MATCH(PERFIL_4_ESO!$BI25,$B$9:$B$19,0),6))</f>
        <v>0</v>
      </c>
      <c r="AM42" s="32">
        <f>IF(PERFIL_4_ESO!$BI25="",0,INDEX($A$9:$J$19,MATCH(PERFIL_4_ESO!$BI25,$B$9:$B$19,0),7))</f>
        <v>0</v>
      </c>
      <c r="AN42" s="32">
        <f>IF(PERFIL_4_ESO!$BI25="",0,INDEX($A$9:$J$19,MATCH(PERFIL_4_ESO!$BI25,$B$9:$B$19,0),8))</f>
        <v>0</v>
      </c>
      <c r="AO42" s="32">
        <f>IF(PERFIL_4_ESO!$BI25="",0,INDEX($A$9:$J$19,MATCH(PERFIL_4_ESO!$BI25,$B$9:$B$19,0),9))</f>
        <v>0</v>
      </c>
      <c r="AP42" s="167">
        <f>IF(PERFIL_4_ESO!$BI25="",0,INDEX($A$9:$J$19,MATCH(PERFIL_4_ESO!$BI25,$B$9:$B$19,0),10))</f>
        <v>0</v>
      </c>
      <c r="AQ42" s="68">
        <f>PERFIL_4_ESO!AR25*'4º ESO'!S42+PERFIL_4_ESO!BA25*'4º ESO'!AA42+PERFIL_4_ESO!BJ25*'4º ESO'!AI42</f>
        <v>0</v>
      </c>
      <c r="AR42" s="68">
        <f>PERFIL_4_ESO!AS25*'4º ESO'!T42+PERFIL_4_ESO!BB25*'4º ESO'!AB42+PERFIL_4_ESO!BK25*'4º ESO'!AJ42</f>
        <v>0</v>
      </c>
      <c r="AS42" s="68">
        <f>PERFIL_4_ESO!AT25*'4º ESO'!U42+PERFIL_4_ESO!BC25*'4º ESO'!AC42+PERFIL_4_ESO!BL25*'4º ESO'!AK42</f>
        <v>0</v>
      </c>
      <c r="AT42" s="68">
        <f>PERFIL_4_ESO!AU25*'4º ESO'!V42+PERFIL_4_ESO!BD25*'4º ESO'!AD42+PERFIL_4_ESO!BM25*'4º ESO'!AL42</f>
        <v>0</v>
      </c>
      <c r="AU42" s="68">
        <f>PERFIL_4_ESO!AV25*'4º ESO'!W42+PERFIL_4_ESO!BE25*'4º ESO'!AE42+PERFIL_4_ESO!BN25*'4º ESO'!AM42</f>
        <v>0</v>
      </c>
      <c r="AV42" s="68">
        <f>PERFIL_4_ESO!AW25*'4º ESO'!X42+PERFIL_4_ESO!BF25*'4º ESO'!AF42+PERFIL_4_ESO!BO25*'4º ESO'!AN42</f>
        <v>0</v>
      </c>
      <c r="AW42" s="68">
        <f>PERFIL_4_ESO!AX25*'4º ESO'!Y42+PERFIL_4_ESO!BG25*'4º ESO'!AG42+PERFIL_4_ESO!BP25*'4º ESO'!AO42</f>
        <v>0</v>
      </c>
      <c r="AX42" s="155">
        <f>PERFIL_4_ESO!AY25*'4º ESO'!Z42+PERFIL_4_ESO!BH25*'4º ESO'!AH42+PERFIL_4_ESO!BQ25*'4º ESO'!AP42</f>
        <v>0</v>
      </c>
      <c r="AY42" s="32">
        <f>IF(PERFIL_4_ESO!$BR25="",0,INDEX($A$20:$J$25,MATCH(PERFIL_4_ESO!$BR25,$B$20:$B$25,0),3))</f>
        <v>0</v>
      </c>
      <c r="AZ42" s="32">
        <f>IF(PERFIL_4_ESO!$BR25="",0,INDEX($A$20:$J$25,MATCH(PERFIL_4_ESO!$BR25,$B$20:$B$25,0),4))</f>
        <v>0</v>
      </c>
      <c r="BA42" s="32">
        <f>IF(PERFIL_4_ESO!$BR25="",0,INDEX($A$20:$J$25,MATCH(PERFIL_4_ESO!$BR25,$B$20:$B$25,0),5))</f>
        <v>0</v>
      </c>
      <c r="BB42" s="32">
        <f>IF(PERFIL_4_ESO!$BR25="",0,INDEX($A$20:$J$25,MATCH(PERFIL_4_ESO!$BR25,$B$20:$B$25,0),6))</f>
        <v>0</v>
      </c>
      <c r="BC42" s="32">
        <f>IF(PERFIL_4_ESO!$BR25="",0,INDEX($A$20:$J$25,MATCH(PERFIL_4_ESO!$BR25,$B$20:$B$25,0),7))</f>
        <v>0</v>
      </c>
      <c r="BD42" s="32">
        <f>IF(PERFIL_4_ESO!$BR25="",0,INDEX($A$20:$J$25,MATCH(PERFIL_4_ESO!$BR25,$B$20:$B$25,0),8))</f>
        <v>0</v>
      </c>
      <c r="BE42" s="32">
        <f>IF(PERFIL_4_ESO!$BR25="",0,INDEX($A$20:$J$25,MATCH(PERFIL_4_ESO!$BR25,$B$20:$B$25,0),9))</f>
        <v>0</v>
      </c>
      <c r="BF42" s="167">
        <f>IF(PERFIL_4_ESO!$BR25="",0,INDEX($A$20:$J$25,MATCH(PERFIL_4_ESO!$BR25,$B$20:$B$25,0),10))</f>
        <v>0</v>
      </c>
      <c r="BG42" s="32">
        <f>PERFIL_4_ESO!BS25*'4º ESO'!AY42</f>
        <v>0</v>
      </c>
      <c r="BH42" s="32">
        <f>PERFIL_4_ESO!BT25*'4º ESO'!AZ42</f>
        <v>0</v>
      </c>
      <c r="BI42" s="32">
        <f>PERFIL_4_ESO!BU25*'4º ESO'!BA42</f>
        <v>0</v>
      </c>
      <c r="BJ42" s="32">
        <f>PERFIL_4_ESO!BV25*'4º ESO'!BB42</f>
        <v>0</v>
      </c>
      <c r="BK42" s="32">
        <f>PERFIL_4_ESO!BW25*'4º ESO'!BC42</f>
        <v>0</v>
      </c>
      <c r="BL42" s="32">
        <f>PERFIL_4_ESO!BX25*'4º ESO'!BD42</f>
        <v>0</v>
      </c>
      <c r="BM42" s="32">
        <f>PERFIL_4_ESO!BY25*'4º ESO'!BE42</f>
        <v>0</v>
      </c>
      <c r="BN42" s="167">
        <f>PERFIL_4_ESO!BZ25*'4º ESO'!BF42</f>
        <v>0</v>
      </c>
      <c r="BO42" s="32">
        <f t="shared" si="10"/>
        <v>0</v>
      </c>
      <c r="BP42" s="32">
        <f t="shared" si="11"/>
        <v>0</v>
      </c>
      <c r="BQ42" s="32">
        <f t="shared" si="12"/>
        <v>0</v>
      </c>
      <c r="BR42" s="32">
        <f t="shared" si="13"/>
        <v>0</v>
      </c>
      <c r="BS42" s="32">
        <f t="shared" si="14"/>
        <v>0</v>
      </c>
      <c r="BT42" s="32">
        <f t="shared" si="15"/>
        <v>0</v>
      </c>
      <c r="BU42" s="32">
        <f t="shared" si="16"/>
        <v>0</v>
      </c>
      <c r="BV42" s="167">
        <f t="shared" si="17"/>
        <v>0</v>
      </c>
    </row>
    <row r="43" spans="1:74">
      <c r="A43" s="29">
        <v>13</v>
      </c>
      <c r="B43" s="30" t="s">
        <v>113</v>
      </c>
      <c r="C43" s="92">
        <f t="shared" si="2"/>
        <v>40</v>
      </c>
      <c r="D43">
        <f t="shared" si="3"/>
        <v>21</v>
      </c>
      <c r="E43">
        <f t="shared" si="4"/>
        <v>39</v>
      </c>
      <c r="F43">
        <f t="shared" si="5"/>
        <v>38</v>
      </c>
      <c r="G43">
        <f t="shared" si="6"/>
        <v>36</v>
      </c>
      <c r="H43">
        <f t="shared" si="7"/>
        <v>45</v>
      </c>
      <c r="I43">
        <f t="shared" si="8"/>
        <v>21</v>
      </c>
      <c r="J43" s="93">
        <f t="shared" si="9"/>
        <v>28</v>
      </c>
      <c r="K43" s="99">
        <f>PERFIL_4_ESO!C26*'4º ESO'!C$3+PERFIL_4_ESO!K26*'4º ESO'!C$4+PERFIL_4_ESO!S26*'4º ESO'!C$5+PERFIL_4_ESO!AA26*'4º ESO'!C$6+PERFIL_4_ESO!AI26*'4º ESO'!C$7</f>
        <v>0</v>
      </c>
      <c r="L43" s="15">
        <f>PERFIL_4_ESO!D26*'4º ESO'!D$3+PERFIL_4_ESO!L26*'4º ESO'!D$4+PERFIL_4_ESO!T26*'4º ESO'!D$5+PERFIL_4_ESO!AB26*'4º ESO'!D$6+PERFIL_4_ESO!AJ26*'4º ESO'!D$7</f>
        <v>0</v>
      </c>
      <c r="M43" s="15">
        <f>PERFIL_4_ESO!E26*'4º ESO'!E$3+PERFIL_4_ESO!M26*'4º ESO'!E$4+PERFIL_4_ESO!U26*'4º ESO'!E$5+PERFIL_4_ESO!AC26*'4º ESO'!E$6+PERFIL_4_ESO!AK26*'4º ESO'!E$7</f>
        <v>0</v>
      </c>
      <c r="N43" s="15">
        <f>PERFIL_4_ESO!F26*'4º ESO'!F$3+PERFIL_4_ESO!N26*'4º ESO'!F$4+PERFIL_4_ESO!V26*'4º ESO'!F$5+PERFIL_4_ESO!AD26*'4º ESO'!F$6+PERFIL_4_ESO!AL26*'4º ESO'!F$7</f>
        <v>0</v>
      </c>
      <c r="O43" s="15">
        <f>PERFIL_4_ESO!G26*'4º ESO'!G$3+PERFIL_4_ESO!O26*'4º ESO'!G$4+PERFIL_4_ESO!W26*'4º ESO'!G$5+PERFIL_4_ESO!AE26*'4º ESO'!G$6+PERFIL_4_ESO!AM26*'4º ESO'!G$7</f>
        <v>0</v>
      </c>
      <c r="P43" s="15">
        <f>PERFIL_4_ESO!H26*'4º ESO'!H$3+PERFIL_4_ESO!P26*'4º ESO'!H$4+PERFIL_4_ESO!X26*'4º ESO'!H$5+PERFIL_4_ESO!AF26*'4º ESO'!H$6+PERFIL_4_ESO!AN26*'4º ESO'!H$7</f>
        <v>0</v>
      </c>
      <c r="Q43" s="15">
        <f>PERFIL_4_ESO!I26*'4º ESO'!I$3+PERFIL_4_ESO!Q26*'4º ESO'!I$4+PERFIL_4_ESO!Y26*'4º ESO'!I$5+PERFIL_4_ESO!AG26*'4º ESO'!I$6+PERFIL_4_ESO!AO26*'4º ESO'!I$7</f>
        <v>0</v>
      </c>
      <c r="R43" s="15">
        <f>PERFIL_4_ESO!J26*'4º ESO'!J$3+PERFIL_4_ESO!R26*'4º ESO'!J$4+PERFIL_4_ESO!Z26*'4º ESO'!J$5+PERFIL_4_ESO!AH26*'4º ESO'!J$6+PERFIL_4_ESO!AP26*'4º ESO'!J$7</f>
        <v>0</v>
      </c>
      <c r="S43" s="161">
        <f>IF(PERFIL_4_ESO!$AQ26="",0,INDEX($A$9:$J$19,MATCH(PERFIL_4_ESO!$AQ26,$B$9:$B$19,0),3))</f>
        <v>0</v>
      </c>
      <c r="T43" s="32">
        <f>IF(PERFIL_4_ESO!$AQ26="",0,INDEX($A$9:$J$19,MATCH(PERFIL_4_ESO!$AQ26,$B$9:$B$19,0),4))</f>
        <v>0</v>
      </c>
      <c r="U43" s="32">
        <f>IF(PERFIL_4_ESO!$AQ26="",0,INDEX($A$9:$J$19,MATCH(PERFIL_4_ESO!$AQ26,$B$9:$B$19,0),5))</f>
        <v>0</v>
      </c>
      <c r="V43" s="32">
        <f>IF(PERFIL_4_ESO!$AQ26="",0,INDEX($A$9:$J$19,MATCH(PERFIL_4_ESO!$AQ26,$B$9:$B$19,0),6))</f>
        <v>0</v>
      </c>
      <c r="W43" s="32">
        <f>IF(PERFIL_4_ESO!$AQ26="",0,INDEX($A$9:$J$19,MATCH(PERFIL_4_ESO!$AQ26,$B$9:$B$19,0),7))</f>
        <v>0</v>
      </c>
      <c r="X43" s="32">
        <f>IF(PERFIL_4_ESO!$AQ26="",0,INDEX($A$9:$J$19,MATCH(PERFIL_4_ESO!$AQ26,$B$9:$B$19,0),8))</f>
        <v>0</v>
      </c>
      <c r="Y43" s="32">
        <f>IF(PERFIL_4_ESO!$AQ26="",0,INDEX($A$9:$J$19,MATCH(PERFIL_4_ESO!$AQ26,$B$9:$B$19,0),9))</f>
        <v>0</v>
      </c>
      <c r="Z43" s="167">
        <f>IF(PERFIL_4_ESO!$AQ26="",0,INDEX($A$9:$J$19,MATCH(PERFIL_4_ESO!$AQ26,$B$9:$B$19,0),10))</f>
        <v>0</v>
      </c>
      <c r="AA43" s="32">
        <f>IF(PERFIL_4_ESO!$AZ26="",0,INDEX($A$9:$J$19,MATCH(PERFIL_4_ESO!$AZ26,$B$9:$B$19,0),3))</f>
        <v>0</v>
      </c>
      <c r="AB43" s="32">
        <f>IF(PERFIL_4_ESO!$AZ26="",0,INDEX($A$9:$J$19,MATCH(PERFIL_4_ESO!$AZ26,$B$9:$B$19,0),4))</f>
        <v>0</v>
      </c>
      <c r="AC43" s="32">
        <f>IF(PERFIL_4_ESO!$AZ26="",0,INDEX($A$9:$J$19,MATCH(PERFIL_4_ESO!$AZ26,$B$9:$B$19,0),5))</f>
        <v>0</v>
      </c>
      <c r="AD43" s="32">
        <f>IF(PERFIL_4_ESO!$AZ26="",0,INDEX($A$9:$J$19,MATCH(PERFIL_4_ESO!$AZ26,$B$9:$B$19,0),6))</f>
        <v>0</v>
      </c>
      <c r="AE43" s="32">
        <f>IF(PERFIL_4_ESO!$AZ26="",0,INDEX($A$9:$J$19,MATCH(PERFIL_4_ESO!$AZ26,$B$9:$B$19,0),7))</f>
        <v>0</v>
      </c>
      <c r="AF43" s="32">
        <f>IF(PERFIL_4_ESO!$AZ26="",0,INDEX($A$9:$J$19,MATCH(PERFIL_4_ESO!$AZ26,$B$9:$B$19,0),8))</f>
        <v>0</v>
      </c>
      <c r="AG43" s="32">
        <f>IF(PERFIL_4_ESO!$AZ26="",0,INDEX($A$9:$J$19,MATCH(PERFIL_4_ESO!$AZ26,$B$9:$B$19,0),9))</f>
        <v>0</v>
      </c>
      <c r="AH43" s="167">
        <f>IF(PERFIL_4_ESO!$AZ26="",0,INDEX($A$9:$J$19,MATCH(PERFIL_4_ESO!$AZ26,$B$9:$B$19,0),10))</f>
        <v>0</v>
      </c>
      <c r="AI43" s="32">
        <f>IF(PERFIL_4_ESO!$BI26="",0,INDEX($A$9:$J$19,MATCH(PERFIL_4_ESO!$BI26,$B$9:$B$19,0),3))</f>
        <v>0</v>
      </c>
      <c r="AJ43" s="32">
        <f>IF(PERFIL_4_ESO!$BI26="",0,INDEX($A$9:$J$19,MATCH(PERFIL_4_ESO!$BI26,$B$9:$B$19,0),4))</f>
        <v>0</v>
      </c>
      <c r="AK43" s="32">
        <f>IF(PERFIL_4_ESO!$BI26="",0,INDEX($A$9:$J$19,MATCH(PERFIL_4_ESO!$BI26,$B$9:$B$19,0),5))</f>
        <v>0</v>
      </c>
      <c r="AL43" s="32">
        <f>IF(PERFIL_4_ESO!$BI26="",0,INDEX($A$9:$J$19,MATCH(PERFIL_4_ESO!$BI26,$B$9:$B$19,0),6))</f>
        <v>0</v>
      </c>
      <c r="AM43" s="32">
        <f>IF(PERFIL_4_ESO!$BI26="",0,INDEX($A$9:$J$19,MATCH(PERFIL_4_ESO!$BI26,$B$9:$B$19,0),7))</f>
        <v>0</v>
      </c>
      <c r="AN43" s="32">
        <f>IF(PERFIL_4_ESO!$BI26="",0,INDEX($A$9:$J$19,MATCH(PERFIL_4_ESO!$BI26,$B$9:$B$19,0),8))</f>
        <v>0</v>
      </c>
      <c r="AO43" s="32">
        <f>IF(PERFIL_4_ESO!$BI26="",0,INDEX($A$9:$J$19,MATCH(PERFIL_4_ESO!$BI26,$B$9:$B$19,0),9))</f>
        <v>0</v>
      </c>
      <c r="AP43" s="167">
        <f>IF(PERFIL_4_ESO!$BI26="",0,INDEX($A$9:$J$19,MATCH(PERFIL_4_ESO!$BI26,$B$9:$B$19,0),10))</f>
        <v>0</v>
      </c>
      <c r="AQ43" s="68">
        <f>PERFIL_4_ESO!AR26*'4º ESO'!S43+PERFIL_4_ESO!BA26*'4º ESO'!AA43+PERFIL_4_ESO!BJ26*'4º ESO'!AI43</f>
        <v>0</v>
      </c>
      <c r="AR43" s="68">
        <f>PERFIL_4_ESO!AS26*'4º ESO'!T43+PERFIL_4_ESO!BB26*'4º ESO'!AB43+PERFIL_4_ESO!BK26*'4º ESO'!AJ43</f>
        <v>0</v>
      </c>
      <c r="AS43" s="68">
        <f>PERFIL_4_ESO!AT26*'4º ESO'!U43+PERFIL_4_ESO!BC26*'4º ESO'!AC43+PERFIL_4_ESO!BL26*'4º ESO'!AK43</f>
        <v>0</v>
      </c>
      <c r="AT43" s="68">
        <f>PERFIL_4_ESO!AU26*'4º ESO'!V43+PERFIL_4_ESO!BD26*'4º ESO'!AD43+PERFIL_4_ESO!BM26*'4º ESO'!AL43</f>
        <v>0</v>
      </c>
      <c r="AU43" s="68">
        <f>PERFIL_4_ESO!AV26*'4º ESO'!W43+PERFIL_4_ESO!BE26*'4º ESO'!AE43+PERFIL_4_ESO!BN26*'4º ESO'!AM43</f>
        <v>0</v>
      </c>
      <c r="AV43" s="68">
        <f>PERFIL_4_ESO!AW26*'4º ESO'!X43+PERFIL_4_ESO!BF26*'4º ESO'!AF43+PERFIL_4_ESO!BO26*'4º ESO'!AN43</f>
        <v>0</v>
      </c>
      <c r="AW43" s="68">
        <f>PERFIL_4_ESO!AX26*'4º ESO'!Y43+PERFIL_4_ESO!BG26*'4º ESO'!AG43+PERFIL_4_ESO!BP26*'4º ESO'!AO43</f>
        <v>0</v>
      </c>
      <c r="AX43" s="155">
        <f>PERFIL_4_ESO!AY26*'4º ESO'!Z43+PERFIL_4_ESO!BH26*'4º ESO'!AH43+PERFIL_4_ESO!BQ26*'4º ESO'!AP43</f>
        <v>0</v>
      </c>
      <c r="AY43" s="32">
        <f>IF(PERFIL_4_ESO!$BR26="",0,INDEX($A$20:$J$25,MATCH(PERFIL_4_ESO!$BR26,$B$20:$B$25,0),3))</f>
        <v>0</v>
      </c>
      <c r="AZ43" s="32">
        <f>IF(PERFIL_4_ESO!$BR26="",0,INDEX($A$20:$J$25,MATCH(PERFIL_4_ESO!$BR26,$B$20:$B$25,0),4))</f>
        <v>0</v>
      </c>
      <c r="BA43" s="32">
        <f>IF(PERFIL_4_ESO!$BR26="",0,INDEX($A$20:$J$25,MATCH(PERFIL_4_ESO!$BR26,$B$20:$B$25,0),5))</f>
        <v>0</v>
      </c>
      <c r="BB43" s="32">
        <f>IF(PERFIL_4_ESO!$BR26="",0,INDEX($A$20:$J$25,MATCH(PERFIL_4_ESO!$BR26,$B$20:$B$25,0),6))</f>
        <v>0</v>
      </c>
      <c r="BC43" s="32">
        <f>IF(PERFIL_4_ESO!$BR26="",0,INDEX($A$20:$J$25,MATCH(PERFIL_4_ESO!$BR26,$B$20:$B$25,0),7))</f>
        <v>0</v>
      </c>
      <c r="BD43" s="32">
        <f>IF(PERFIL_4_ESO!$BR26="",0,INDEX($A$20:$J$25,MATCH(PERFIL_4_ESO!$BR26,$B$20:$B$25,0),8))</f>
        <v>0</v>
      </c>
      <c r="BE43" s="32">
        <f>IF(PERFIL_4_ESO!$BR26="",0,INDEX($A$20:$J$25,MATCH(PERFIL_4_ESO!$BR26,$B$20:$B$25,0),9))</f>
        <v>0</v>
      </c>
      <c r="BF43" s="167">
        <f>IF(PERFIL_4_ESO!$BR26="",0,INDEX($A$20:$J$25,MATCH(PERFIL_4_ESO!$BR26,$B$20:$B$25,0),10))</f>
        <v>0</v>
      </c>
      <c r="BG43" s="32">
        <f>PERFIL_4_ESO!BS26*'4º ESO'!AY43</f>
        <v>0</v>
      </c>
      <c r="BH43" s="32">
        <f>PERFIL_4_ESO!BT26*'4º ESO'!AZ43</f>
        <v>0</v>
      </c>
      <c r="BI43" s="32">
        <f>PERFIL_4_ESO!BU26*'4º ESO'!BA43</f>
        <v>0</v>
      </c>
      <c r="BJ43" s="32">
        <f>PERFIL_4_ESO!BV26*'4º ESO'!BB43</f>
        <v>0</v>
      </c>
      <c r="BK43" s="32">
        <f>PERFIL_4_ESO!BW26*'4º ESO'!BC43</f>
        <v>0</v>
      </c>
      <c r="BL43" s="32">
        <f>PERFIL_4_ESO!BX26*'4º ESO'!BD43</f>
        <v>0</v>
      </c>
      <c r="BM43" s="32">
        <f>PERFIL_4_ESO!BY26*'4º ESO'!BE43</f>
        <v>0</v>
      </c>
      <c r="BN43" s="167">
        <f>PERFIL_4_ESO!BZ26*'4º ESO'!BF43</f>
        <v>0</v>
      </c>
      <c r="BO43" s="32">
        <f t="shared" si="10"/>
        <v>0</v>
      </c>
      <c r="BP43" s="32">
        <f t="shared" si="11"/>
        <v>0</v>
      </c>
      <c r="BQ43" s="32">
        <f t="shared" si="12"/>
        <v>0</v>
      </c>
      <c r="BR43" s="32">
        <f t="shared" si="13"/>
        <v>0</v>
      </c>
      <c r="BS43" s="32">
        <f t="shared" si="14"/>
        <v>0</v>
      </c>
      <c r="BT43" s="32">
        <f t="shared" si="15"/>
        <v>0</v>
      </c>
      <c r="BU43" s="32">
        <f t="shared" si="16"/>
        <v>0</v>
      </c>
      <c r="BV43" s="167">
        <f t="shared" si="17"/>
        <v>0</v>
      </c>
    </row>
    <row r="44" spans="1:74">
      <c r="A44" s="66">
        <v>14</v>
      </c>
      <c r="B44" s="28" t="s">
        <v>114</v>
      </c>
      <c r="C44" s="92">
        <f t="shared" si="2"/>
        <v>40</v>
      </c>
      <c r="D44">
        <f t="shared" si="3"/>
        <v>21</v>
      </c>
      <c r="E44">
        <f t="shared" si="4"/>
        <v>39</v>
      </c>
      <c r="F44">
        <f t="shared" si="5"/>
        <v>38</v>
      </c>
      <c r="G44">
        <f t="shared" si="6"/>
        <v>36</v>
      </c>
      <c r="H44">
        <f t="shared" si="7"/>
        <v>45</v>
      </c>
      <c r="I44">
        <f t="shared" si="8"/>
        <v>21</v>
      </c>
      <c r="J44" s="93">
        <f t="shared" si="9"/>
        <v>28</v>
      </c>
      <c r="K44" s="99">
        <f>PERFIL_4_ESO!C27*'4º ESO'!C$3+PERFIL_4_ESO!K27*'4º ESO'!C$4+PERFIL_4_ESO!S27*'4º ESO'!C$5+PERFIL_4_ESO!AA27*'4º ESO'!C$6+PERFIL_4_ESO!AI27*'4º ESO'!C$7</f>
        <v>0</v>
      </c>
      <c r="L44" s="15">
        <f>PERFIL_4_ESO!D27*'4º ESO'!D$3+PERFIL_4_ESO!L27*'4º ESO'!D$4+PERFIL_4_ESO!T27*'4º ESO'!D$5+PERFIL_4_ESO!AB27*'4º ESO'!D$6+PERFIL_4_ESO!AJ27*'4º ESO'!D$7</f>
        <v>0</v>
      </c>
      <c r="M44" s="15">
        <f>PERFIL_4_ESO!E27*'4º ESO'!E$3+PERFIL_4_ESO!M27*'4º ESO'!E$4+PERFIL_4_ESO!U27*'4º ESO'!E$5+PERFIL_4_ESO!AC27*'4º ESO'!E$6+PERFIL_4_ESO!AK27*'4º ESO'!E$7</f>
        <v>0</v>
      </c>
      <c r="N44" s="15">
        <f>PERFIL_4_ESO!F27*'4º ESO'!F$3+PERFIL_4_ESO!N27*'4º ESO'!F$4+PERFIL_4_ESO!V27*'4º ESO'!F$5+PERFIL_4_ESO!AD27*'4º ESO'!F$6+PERFIL_4_ESO!AL27*'4º ESO'!F$7</f>
        <v>0</v>
      </c>
      <c r="O44" s="15">
        <f>PERFIL_4_ESO!G27*'4º ESO'!G$3+PERFIL_4_ESO!O27*'4º ESO'!G$4+PERFIL_4_ESO!W27*'4º ESO'!G$5+PERFIL_4_ESO!AE27*'4º ESO'!G$6+PERFIL_4_ESO!AM27*'4º ESO'!G$7</f>
        <v>0</v>
      </c>
      <c r="P44" s="15">
        <f>PERFIL_4_ESO!H27*'4º ESO'!H$3+PERFIL_4_ESO!P27*'4º ESO'!H$4+PERFIL_4_ESO!X27*'4º ESO'!H$5+PERFIL_4_ESO!AF27*'4º ESO'!H$6+PERFIL_4_ESO!AN27*'4º ESO'!H$7</f>
        <v>0</v>
      </c>
      <c r="Q44" s="15">
        <f>PERFIL_4_ESO!I27*'4º ESO'!I$3+PERFIL_4_ESO!Q27*'4º ESO'!I$4+PERFIL_4_ESO!Y27*'4º ESO'!I$5+PERFIL_4_ESO!AG27*'4º ESO'!I$6+PERFIL_4_ESO!AO27*'4º ESO'!I$7</f>
        <v>0</v>
      </c>
      <c r="R44" s="15">
        <f>PERFIL_4_ESO!J27*'4º ESO'!J$3+PERFIL_4_ESO!R27*'4º ESO'!J$4+PERFIL_4_ESO!Z27*'4º ESO'!J$5+PERFIL_4_ESO!AH27*'4º ESO'!J$6+PERFIL_4_ESO!AP27*'4º ESO'!J$7</f>
        <v>0</v>
      </c>
      <c r="S44" s="161">
        <f>IF(PERFIL_4_ESO!$AQ27="",0,INDEX($A$9:$J$19,MATCH(PERFIL_4_ESO!$AQ27,$B$9:$B$19,0),3))</f>
        <v>0</v>
      </c>
      <c r="T44" s="32">
        <f>IF(PERFIL_4_ESO!$AQ27="",0,INDEX($A$9:$J$19,MATCH(PERFIL_4_ESO!$AQ27,$B$9:$B$19,0),4))</f>
        <v>0</v>
      </c>
      <c r="U44" s="32">
        <f>IF(PERFIL_4_ESO!$AQ27="",0,INDEX($A$9:$J$19,MATCH(PERFIL_4_ESO!$AQ27,$B$9:$B$19,0),5))</f>
        <v>0</v>
      </c>
      <c r="V44" s="32">
        <f>IF(PERFIL_4_ESO!$AQ27="",0,INDEX($A$9:$J$19,MATCH(PERFIL_4_ESO!$AQ27,$B$9:$B$19,0),6))</f>
        <v>0</v>
      </c>
      <c r="W44" s="32">
        <f>IF(PERFIL_4_ESO!$AQ27="",0,INDEX($A$9:$J$19,MATCH(PERFIL_4_ESO!$AQ27,$B$9:$B$19,0),7))</f>
        <v>0</v>
      </c>
      <c r="X44" s="32">
        <f>IF(PERFIL_4_ESO!$AQ27="",0,INDEX($A$9:$J$19,MATCH(PERFIL_4_ESO!$AQ27,$B$9:$B$19,0),8))</f>
        <v>0</v>
      </c>
      <c r="Y44" s="32">
        <f>IF(PERFIL_4_ESO!$AQ27="",0,INDEX($A$9:$J$19,MATCH(PERFIL_4_ESO!$AQ27,$B$9:$B$19,0),9))</f>
        <v>0</v>
      </c>
      <c r="Z44" s="167">
        <f>IF(PERFIL_4_ESO!$AQ27="",0,INDEX($A$9:$J$19,MATCH(PERFIL_4_ESO!$AQ27,$B$9:$B$19,0),10))</f>
        <v>0</v>
      </c>
      <c r="AA44" s="32">
        <f>IF(PERFIL_4_ESO!$AZ27="",0,INDEX($A$9:$J$19,MATCH(PERFIL_4_ESO!$AZ27,$B$9:$B$19,0),3))</f>
        <v>0</v>
      </c>
      <c r="AB44" s="32">
        <f>IF(PERFIL_4_ESO!$AZ27="",0,INDEX($A$9:$J$19,MATCH(PERFIL_4_ESO!$AZ27,$B$9:$B$19,0),4))</f>
        <v>0</v>
      </c>
      <c r="AC44" s="32">
        <f>IF(PERFIL_4_ESO!$AZ27="",0,INDEX($A$9:$J$19,MATCH(PERFIL_4_ESO!$AZ27,$B$9:$B$19,0),5))</f>
        <v>0</v>
      </c>
      <c r="AD44" s="32">
        <f>IF(PERFIL_4_ESO!$AZ27="",0,INDEX($A$9:$J$19,MATCH(PERFIL_4_ESO!$AZ27,$B$9:$B$19,0),6))</f>
        <v>0</v>
      </c>
      <c r="AE44" s="32">
        <f>IF(PERFIL_4_ESO!$AZ27="",0,INDEX($A$9:$J$19,MATCH(PERFIL_4_ESO!$AZ27,$B$9:$B$19,0),7))</f>
        <v>0</v>
      </c>
      <c r="AF44" s="32">
        <f>IF(PERFIL_4_ESO!$AZ27="",0,INDEX($A$9:$J$19,MATCH(PERFIL_4_ESO!$AZ27,$B$9:$B$19,0),8))</f>
        <v>0</v>
      </c>
      <c r="AG44" s="32">
        <f>IF(PERFIL_4_ESO!$AZ27="",0,INDEX($A$9:$J$19,MATCH(PERFIL_4_ESO!$AZ27,$B$9:$B$19,0),9))</f>
        <v>0</v>
      </c>
      <c r="AH44" s="167">
        <f>IF(PERFIL_4_ESO!$AZ27="",0,INDEX($A$9:$J$19,MATCH(PERFIL_4_ESO!$AZ27,$B$9:$B$19,0),10))</f>
        <v>0</v>
      </c>
      <c r="AI44" s="32">
        <f>IF(PERFIL_4_ESO!$BI27="",0,INDEX($A$9:$J$19,MATCH(PERFIL_4_ESO!$BI27,$B$9:$B$19,0),3))</f>
        <v>0</v>
      </c>
      <c r="AJ44" s="32">
        <f>IF(PERFIL_4_ESO!$BI27="",0,INDEX($A$9:$J$19,MATCH(PERFIL_4_ESO!$BI27,$B$9:$B$19,0),4))</f>
        <v>0</v>
      </c>
      <c r="AK44" s="32">
        <f>IF(PERFIL_4_ESO!$BI27="",0,INDEX($A$9:$J$19,MATCH(PERFIL_4_ESO!$BI27,$B$9:$B$19,0),5))</f>
        <v>0</v>
      </c>
      <c r="AL44" s="32">
        <f>IF(PERFIL_4_ESO!$BI27="",0,INDEX($A$9:$J$19,MATCH(PERFIL_4_ESO!$BI27,$B$9:$B$19,0),6))</f>
        <v>0</v>
      </c>
      <c r="AM44" s="32">
        <f>IF(PERFIL_4_ESO!$BI27="",0,INDEX($A$9:$J$19,MATCH(PERFIL_4_ESO!$BI27,$B$9:$B$19,0),7))</f>
        <v>0</v>
      </c>
      <c r="AN44" s="32">
        <f>IF(PERFIL_4_ESO!$BI27="",0,INDEX($A$9:$J$19,MATCH(PERFIL_4_ESO!$BI27,$B$9:$B$19,0),8))</f>
        <v>0</v>
      </c>
      <c r="AO44" s="32">
        <f>IF(PERFIL_4_ESO!$BI27="",0,INDEX($A$9:$J$19,MATCH(PERFIL_4_ESO!$BI27,$B$9:$B$19,0),9))</f>
        <v>0</v>
      </c>
      <c r="AP44" s="167">
        <f>IF(PERFIL_4_ESO!$BI27="",0,INDEX($A$9:$J$19,MATCH(PERFIL_4_ESO!$BI27,$B$9:$B$19,0),10))</f>
        <v>0</v>
      </c>
      <c r="AQ44" s="68">
        <f>PERFIL_4_ESO!AR27*'4º ESO'!S44+PERFIL_4_ESO!BA27*'4º ESO'!AA44+PERFIL_4_ESO!BJ27*'4º ESO'!AI44</f>
        <v>0</v>
      </c>
      <c r="AR44" s="68">
        <f>PERFIL_4_ESO!AS27*'4º ESO'!T44+PERFIL_4_ESO!BB27*'4º ESO'!AB44+PERFIL_4_ESO!BK27*'4º ESO'!AJ44</f>
        <v>0</v>
      </c>
      <c r="AS44" s="68">
        <f>PERFIL_4_ESO!AT27*'4º ESO'!U44+PERFIL_4_ESO!BC27*'4º ESO'!AC44+PERFIL_4_ESO!BL27*'4º ESO'!AK44</f>
        <v>0</v>
      </c>
      <c r="AT44" s="68">
        <f>PERFIL_4_ESO!AU27*'4º ESO'!V44+PERFIL_4_ESO!BD27*'4º ESO'!AD44+PERFIL_4_ESO!BM27*'4º ESO'!AL44</f>
        <v>0</v>
      </c>
      <c r="AU44" s="68">
        <f>PERFIL_4_ESO!AV27*'4º ESO'!W44+PERFIL_4_ESO!BE27*'4º ESO'!AE44+PERFIL_4_ESO!BN27*'4º ESO'!AM44</f>
        <v>0</v>
      </c>
      <c r="AV44" s="68">
        <f>PERFIL_4_ESO!AW27*'4º ESO'!X44+PERFIL_4_ESO!BF27*'4º ESO'!AF44+PERFIL_4_ESO!BO27*'4º ESO'!AN44</f>
        <v>0</v>
      </c>
      <c r="AW44" s="68">
        <f>PERFIL_4_ESO!AX27*'4º ESO'!Y44+PERFIL_4_ESO!BG27*'4º ESO'!AG44+PERFIL_4_ESO!BP27*'4º ESO'!AO44</f>
        <v>0</v>
      </c>
      <c r="AX44" s="155">
        <f>PERFIL_4_ESO!AY27*'4º ESO'!Z44+PERFIL_4_ESO!BH27*'4º ESO'!AH44+PERFIL_4_ESO!BQ27*'4º ESO'!AP44</f>
        <v>0</v>
      </c>
      <c r="AY44" s="32">
        <f>IF(PERFIL_4_ESO!$BR27="",0,INDEX($A$20:$J$25,MATCH(PERFIL_4_ESO!$BR27,$B$20:$B$25,0),3))</f>
        <v>0</v>
      </c>
      <c r="AZ44" s="32">
        <f>IF(PERFIL_4_ESO!$BR27="",0,INDEX($A$20:$J$25,MATCH(PERFIL_4_ESO!$BR27,$B$20:$B$25,0),4))</f>
        <v>0</v>
      </c>
      <c r="BA44" s="32">
        <f>IF(PERFIL_4_ESO!$BR27="",0,INDEX($A$20:$J$25,MATCH(PERFIL_4_ESO!$BR27,$B$20:$B$25,0),5))</f>
        <v>0</v>
      </c>
      <c r="BB44" s="32">
        <f>IF(PERFIL_4_ESO!$BR27="",0,INDEX($A$20:$J$25,MATCH(PERFIL_4_ESO!$BR27,$B$20:$B$25,0),6))</f>
        <v>0</v>
      </c>
      <c r="BC44" s="32">
        <f>IF(PERFIL_4_ESO!$BR27="",0,INDEX($A$20:$J$25,MATCH(PERFIL_4_ESO!$BR27,$B$20:$B$25,0),7))</f>
        <v>0</v>
      </c>
      <c r="BD44" s="32">
        <f>IF(PERFIL_4_ESO!$BR27="",0,INDEX($A$20:$J$25,MATCH(PERFIL_4_ESO!$BR27,$B$20:$B$25,0),8))</f>
        <v>0</v>
      </c>
      <c r="BE44" s="32">
        <f>IF(PERFIL_4_ESO!$BR27="",0,INDEX($A$20:$J$25,MATCH(PERFIL_4_ESO!$BR27,$B$20:$B$25,0),9))</f>
        <v>0</v>
      </c>
      <c r="BF44" s="167">
        <f>IF(PERFIL_4_ESO!$BR27="",0,INDEX($A$20:$J$25,MATCH(PERFIL_4_ESO!$BR27,$B$20:$B$25,0),10))</f>
        <v>0</v>
      </c>
      <c r="BG44" s="32">
        <f>PERFIL_4_ESO!BS27*'4º ESO'!AY44</f>
        <v>0</v>
      </c>
      <c r="BH44" s="32">
        <f>PERFIL_4_ESO!BT27*'4º ESO'!AZ44</f>
        <v>0</v>
      </c>
      <c r="BI44" s="32">
        <f>PERFIL_4_ESO!BU27*'4º ESO'!BA44</f>
        <v>0</v>
      </c>
      <c r="BJ44" s="32">
        <f>PERFIL_4_ESO!BV27*'4º ESO'!BB44</f>
        <v>0</v>
      </c>
      <c r="BK44" s="32">
        <f>PERFIL_4_ESO!BW27*'4º ESO'!BC44</f>
        <v>0</v>
      </c>
      <c r="BL44" s="32">
        <f>PERFIL_4_ESO!BX27*'4º ESO'!BD44</f>
        <v>0</v>
      </c>
      <c r="BM44" s="32">
        <f>PERFIL_4_ESO!BY27*'4º ESO'!BE44</f>
        <v>0</v>
      </c>
      <c r="BN44" s="167">
        <f>PERFIL_4_ESO!BZ27*'4º ESO'!BF44</f>
        <v>0</v>
      </c>
      <c r="BO44" s="32">
        <f t="shared" si="10"/>
        <v>0</v>
      </c>
      <c r="BP44" s="32">
        <f t="shared" si="11"/>
        <v>0</v>
      </c>
      <c r="BQ44" s="32">
        <f t="shared" si="12"/>
        <v>0</v>
      </c>
      <c r="BR44" s="32">
        <f t="shared" si="13"/>
        <v>0</v>
      </c>
      <c r="BS44" s="32">
        <f t="shared" si="14"/>
        <v>0</v>
      </c>
      <c r="BT44" s="32">
        <f t="shared" si="15"/>
        <v>0</v>
      </c>
      <c r="BU44" s="32">
        <f t="shared" si="16"/>
        <v>0</v>
      </c>
      <c r="BV44" s="167">
        <f t="shared" si="17"/>
        <v>0</v>
      </c>
    </row>
    <row r="45" spans="1:74">
      <c r="A45" s="29">
        <v>15</v>
      </c>
      <c r="B45" s="30" t="s">
        <v>115</v>
      </c>
      <c r="C45" s="92">
        <f t="shared" si="2"/>
        <v>40</v>
      </c>
      <c r="D45">
        <f t="shared" si="3"/>
        <v>21</v>
      </c>
      <c r="E45">
        <f t="shared" si="4"/>
        <v>39</v>
      </c>
      <c r="F45">
        <f t="shared" si="5"/>
        <v>38</v>
      </c>
      <c r="G45">
        <f t="shared" si="6"/>
        <v>36</v>
      </c>
      <c r="H45">
        <f t="shared" si="7"/>
        <v>45</v>
      </c>
      <c r="I45">
        <f t="shared" si="8"/>
        <v>21</v>
      </c>
      <c r="J45" s="93">
        <f t="shared" si="9"/>
        <v>28</v>
      </c>
      <c r="K45" s="99">
        <f>PERFIL_4_ESO!C28*'4º ESO'!C$3+PERFIL_4_ESO!K28*'4º ESO'!C$4+PERFIL_4_ESO!S28*'4º ESO'!C$5+PERFIL_4_ESO!AA28*'4º ESO'!C$6+PERFIL_4_ESO!AI28*'4º ESO'!C$7</f>
        <v>0</v>
      </c>
      <c r="L45" s="15">
        <f>PERFIL_4_ESO!D28*'4º ESO'!D$3+PERFIL_4_ESO!L28*'4º ESO'!D$4+PERFIL_4_ESO!T28*'4º ESO'!D$5+PERFIL_4_ESO!AB28*'4º ESO'!D$6+PERFIL_4_ESO!AJ28*'4º ESO'!D$7</f>
        <v>0</v>
      </c>
      <c r="M45" s="15">
        <f>PERFIL_4_ESO!E28*'4º ESO'!E$3+PERFIL_4_ESO!M28*'4º ESO'!E$4+PERFIL_4_ESO!U28*'4º ESO'!E$5+PERFIL_4_ESO!AC28*'4º ESO'!E$6+PERFIL_4_ESO!AK28*'4º ESO'!E$7</f>
        <v>0</v>
      </c>
      <c r="N45" s="15">
        <f>PERFIL_4_ESO!F28*'4º ESO'!F$3+PERFIL_4_ESO!N28*'4º ESO'!F$4+PERFIL_4_ESO!V28*'4º ESO'!F$5+PERFIL_4_ESO!AD28*'4º ESO'!F$6+PERFIL_4_ESO!AL28*'4º ESO'!F$7</f>
        <v>0</v>
      </c>
      <c r="O45" s="15">
        <f>PERFIL_4_ESO!G28*'4º ESO'!G$3+PERFIL_4_ESO!O28*'4º ESO'!G$4+PERFIL_4_ESO!W28*'4º ESO'!G$5+PERFIL_4_ESO!AE28*'4º ESO'!G$6+PERFIL_4_ESO!AM28*'4º ESO'!G$7</f>
        <v>0</v>
      </c>
      <c r="P45" s="15">
        <f>PERFIL_4_ESO!H28*'4º ESO'!H$3+PERFIL_4_ESO!P28*'4º ESO'!H$4+PERFIL_4_ESO!X28*'4º ESO'!H$5+PERFIL_4_ESO!AF28*'4º ESO'!H$6+PERFIL_4_ESO!AN28*'4º ESO'!H$7</f>
        <v>0</v>
      </c>
      <c r="Q45" s="15">
        <f>PERFIL_4_ESO!I28*'4º ESO'!I$3+PERFIL_4_ESO!Q28*'4º ESO'!I$4+PERFIL_4_ESO!Y28*'4º ESO'!I$5+PERFIL_4_ESO!AG28*'4º ESO'!I$6+PERFIL_4_ESO!AO28*'4º ESO'!I$7</f>
        <v>0</v>
      </c>
      <c r="R45" s="15">
        <f>PERFIL_4_ESO!J28*'4º ESO'!J$3+PERFIL_4_ESO!R28*'4º ESO'!J$4+PERFIL_4_ESO!Z28*'4º ESO'!J$5+PERFIL_4_ESO!AH28*'4º ESO'!J$6+PERFIL_4_ESO!AP28*'4º ESO'!J$7</f>
        <v>0</v>
      </c>
      <c r="S45" s="161">
        <f>IF(PERFIL_4_ESO!$AQ28="",0,INDEX($A$9:$J$19,MATCH(PERFIL_4_ESO!$AQ28,$B$9:$B$19,0),3))</f>
        <v>0</v>
      </c>
      <c r="T45" s="32">
        <f>IF(PERFIL_4_ESO!$AQ28="",0,INDEX($A$9:$J$19,MATCH(PERFIL_4_ESO!$AQ28,$B$9:$B$19,0),4))</f>
        <v>0</v>
      </c>
      <c r="U45" s="32">
        <f>IF(PERFIL_4_ESO!$AQ28="",0,INDEX($A$9:$J$19,MATCH(PERFIL_4_ESO!$AQ28,$B$9:$B$19,0),5))</f>
        <v>0</v>
      </c>
      <c r="V45" s="32">
        <f>IF(PERFIL_4_ESO!$AQ28="",0,INDEX($A$9:$J$19,MATCH(PERFIL_4_ESO!$AQ28,$B$9:$B$19,0),6))</f>
        <v>0</v>
      </c>
      <c r="W45" s="32">
        <f>IF(PERFIL_4_ESO!$AQ28="",0,INDEX($A$9:$J$19,MATCH(PERFIL_4_ESO!$AQ28,$B$9:$B$19,0),7))</f>
        <v>0</v>
      </c>
      <c r="X45" s="32">
        <f>IF(PERFIL_4_ESO!$AQ28="",0,INDEX($A$9:$J$19,MATCH(PERFIL_4_ESO!$AQ28,$B$9:$B$19,0),8))</f>
        <v>0</v>
      </c>
      <c r="Y45" s="32">
        <f>IF(PERFIL_4_ESO!$AQ28="",0,INDEX($A$9:$J$19,MATCH(PERFIL_4_ESO!$AQ28,$B$9:$B$19,0),9))</f>
        <v>0</v>
      </c>
      <c r="Z45" s="167">
        <f>IF(PERFIL_4_ESO!$AQ28="",0,INDEX($A$9:$J$19,MATCH(PERFIL_4_ESO!$AQ28,$B$9:$B$19,0),10))</f>
        <v>0</v>
      </c>
      <c r="AA45" s="32">
        <f>IF(PERFIL_4_ESO!$AZ28="",0,INDEX($A$9:$J$19,MATCH(PERFIL_4_ESO!$AZ28,$B$9:$B$19,0),3))</f>
        <v>0</v>
      </c>
      <c r="AB45" s="32">
        <f>IF(PERFIL_4_ESO!$AZ28="",0,INDEX($A$9:$J$19,MATCH(PERFIL_4_ESO!$AZ28,$B$9:$B$19,0),4))</f>
        <v>0</v>
      </c>
      <c r="AC45" s="32">
        <f>IF(PERFIL_4_ESO!$AZ28="",0,INDEX($A$9:$J$19,MATCH(PERFIL_4_ESO!$AZ28,$B$9:$B$19,0),5))</f>
        <v>0</v>
      </c>
      <c r="AD45" s="32">
        <f>IF(PERFIL_4_ESO!$AZ28="",0,INDEX($A$9:$J$19,MATCH(PERFIL_4_ESO!$AZ28,$B$9:$B$19,0),6))</f>
        <v>0</v>
      </c>
      <c r="AE45" s="32">
        <f>IF(PERFIL_4_ESO!$AZ28="",0,INDEX($A$9:$J$19,MATCH(PERFIL_4_ESO!$AZ28,$B$9:$B$19,0),7))</f>
        <v>0</v>
      </c>
      <c r="AF45" s="32">
        <f>IF(PERFIL_4_ESO!$AZ28="",0,INDEX($A$9:$J$19,MATCH(PERFIL_4_ESO!$AZ28,$B$9:$B$19,0),8))</f>
        <v>0</v>
      </c>
      <c r="AG45" s="32">
        <f>IF(PERFIL_4_ESO!$AZ28="",0,INDEX($A$9:$J$19,MATCH(PERFIL_4_ESO!$AZ28,$B$9:$B$19,0),9))</f>
        <v>0</v>
      </c>
      <c r="AH45" s="167">
        <f>IF(PERFIL_4_ESO!$AZ28="",0,INDEX($A$9:$J$19,MATCH(PERFIL_4_ESO!$AZ28,$B$9:$B$19,0),10))</f>
        <v>0</v>
      </c>
      <c r="AI45" s="32">
        <f>IF(PERFIL_4_ESO!$BI28="",0,INDEX($A$9:$J$19,MATCH(PERFIL_4_ESO!$BI28,$B$9:$B$19,0),3))</f>
        <v>0</v>
      </c>
      <c r="AJ45" s="32">
        <f>IF(PERFIL_4_ESO!$BI28="",0,INDEX($A$9:$J$19,MATCH(PERFIL_4_ESO!$BI28,$B$9:$B$19,0),4))</f>
        <v>0</v>
      </c>
      <c r="AK45" s="32">
        <f>IF(PERFIL_4_ESO!$BI28="",0,INDEX($A$9:$J$19,MATCH(PERFIL_4_ESO!$BI28,$B$9:$B$19,0),5))</f>
        <v>0</v>
      </c>
      <c r="AL45" s="32">
        <f>IF(PERFIL_4_ESO!$BI28="",0,INDEX($A$9:$J$19,MATCH(PERFIL_4_ESO!$BI28,$B$9:$B$19,0),6))</f>
        <v>0</v>
      </c>
      <c r="AM45" s="32">
        <f>IF(PERFIL_4_ESO!$BI28="",0,INDEX($A$9:$J$19,MATCH(PERFIL_4_ESO!$BI28,$B$9:$B$19,0),7))</f>
        <v>0</v>
      </c>
      <c r="AN45" s="32">
        <f>IF(PERFIL_4_ESO!$BI28="",0,INDEX($A$9:$J$19,MATCH(PERFIL_4_ESO!$BI28,$B$9:$B$19,0),8))</f>
        <v>0</v>
      </c>
      <c r="AO45" s="32">
        <f>IF(PERFIL_4_ESO!$BI28="",0,INDEX($A$9:$J$19,MATCH(PERFIL_4_ESO!$BI28,$B$9:$B$19,0),9))</f>
        <v>0</v>
      </c>
      <c r="AP45" s="167">
        <f>IF(PERFIL_4_ESO!$BI28="",0,INDEX($A$9:$J$19,MATCH(PERFIL_4_ESO!$BI28,$B$9:$B$19,0),10))</f>
        <v>0</v>
      </c>
      <c r="AQ45" s="68">
        <f>PERFIL_4_ESO!AR28*'4º ESO'!S45+PERFIL_4_ESO!BA28*'4º ESO'!AA45+PERFIL_4_ESO!BJ28*'4º ESO'!AI45</f>
        <v>0</v>
      </c>
      <c r="AR45" s="68">
        <f>PERFIL_4_ESO!AS28*'4º ESO'!T45+PERFIL_4_ESO!BB28*'4º ESO'!AB45+PERFIL_4_ESO!BK28*'4º ESO'!AJ45</f>
        <v>0</v>
      </c>
      <c r="AS45" s="68">
        <f>PERFIL_4_ESO!AT28*'4º ESO'!U45+PERFIL_4_ESO!BC28*'4º ESO'!AC45+PERFIL_4_ESO!BL28*'4º ESO'!AK45</f>
        <v>0</v>
      </c>
      <c r="AT45" s="68">
        <f>PERFIL_4_ESO!AU28*'4º ESO'!V45+PERFIL_4_ESO!BD28*'4º ESO'!AD45+PERFIL_4_ESO!BM28*'4º ESO'!AL45</f>
        <v>0</v>
      </c>
      <c r="AU45" s="68">
        <f>PERFIL_4_ESO!AV28*'4º ESO'!W45+PERFIL_4_ESO!BE28*'4º ESO'!AE45+PERFIL_4_ESO!BN28*'4º ESO'!AM45</f>
        <v>0</v>
      </c>
      <c r="AV45" s="68">
        <f>PERFIL_4_ESO!AW28*'4º ESO'!X45+PERFIL_4_ESO!BF28*'4º ESO'!AF45+PERFIL_4_ESO!BO28*'4º ESO'!AN45</f>
        <v>0</v>
      </c>
      <c r="AW45" s="68">
        <f>PERFIL_4_ESO!AX28*'4º ESO'!Y45+PERFIL_4_ESO!BG28*'4º ESO'!AG45+PERFIL_4_ESO!BP28*'4º ESO'!AO45</f>
        <v>0</v>
      </c>
      <c r="AX45" s="155">
        <f>PERFIL_4_ESO!AY28*'4º ESO'!Z45+PERFIL_4_ESO!BH28*'4º ESO'!AH45+PERFIL_4_ESO!BQ28*'4º ESO'!AP45</f>
        <v>0</v>
      </c>
      <c r="AY45" s="32">
        <f>IF(PERFIL_4_ESO!$BR28="",0,INDEX($A$20:$J$25,MATCH(PERFIL_4_ESO!$BR28,$B$20:$B$25,0),3))</f>
        <v>0</v>
      </c>
      <c r="AZ45" s="32">
        <f>IF(PERFIL_4_ESO!$BR28="",0,INDEX($A$20:$J$25,MATCH(PERFIL_4_ESO!$BR28,$B$20:$B$25,0),4))</f>
        <v>0</v>
      </c>
      <c r="BA45" s="32">
        <f>IF(PERFIL_4_ESO!$BR28="",0,INDEX($A$20:$J$25,MATCH(PERFIL_4_ESO!$BR28,$B$20:$B$25,0),5))</f>
        <v>0</v>
      </c>
      <c r="BB45" s="32">
        <f>IF(PERFIL_4_ESO!$BR28="",0,INDEX($A$20:$J$25,MATCH(PERFIL_4_ESO!$BR28,$B$20:$B$25,0),6))</f>
        <v>0</v>
      </c>
      <c r="BC45" s="32">
        <f>IF(PERFIL_4_ESO!$BR28="",0,INDEX($A$20:$J$25,MATCH(PERFIL_4_ESO!$BR28,$B$20:$B$25,0),7))</f>
        <v>0</v>
      </c>
      <c r="BD45" s="32">
        <f>IF(PERFIL_4_ESO!$BR28="",0,INDEX($A$20:$J$25,MATCH(PERFIL_4_ESO!$BR28,$B$20:$B$25,0),8))</f>
        <v>0</v>
      </c>
      <c r="BE45" s="32">
        <f>IF(PERFIL_4_ESO!$BR28="",0,INDEX($A$20:$J$25,MATCH(PERFIL_4_ESO!$BR28,$B$20:$B$25,0),9))</f>
        <v>0</v>
      </c>
      <c r="BF45" s="167">
        <f>IF(PERFIL_4_ESO!$BR28="",0,INDEX($A$20:$J$25,MATCH(PERFIL_4_ESO!$BR28,$B$20:$B$25,0),10))</f>
        <v>0</v>
      </c>
      <c r="BG45" s="32">
        <f>PERFIL_4_ESO!BS28*'4º ESO'!AY45</f>
        <v>0</v>
      </c>
      <c r="BH45" s="32">
        <f>PERFIL_4_ESO!BT28*'4º ESO'!AZ45</f>
        <v>0</v>
      </c>
      <c r="BI45" s="32">
        <f>PERFIL_4_ESO!BU28*'4º ESO'!BA45</f>
        <v>0</v>
      </c>
      <c r="BJ45" s="32">
        <f>PERFIL_4_ESO!BV28*'4º ESO'!BB45</f>
        <v>0</v>
      </c>
      <c r="BK45" s="32">
        <f>PERFIL_4_ESO!BW28*'4º ESO'!BC45</f>
        <v>0</v>
      </c>
      <c r="BL45" s="32">
        <f>PERFIL_4_ESO!BX28*'4º ESO'!BD45</f>
        <v>0</v>
      </c>
      <c r="BM45" s="32">
        <f>PERFIL_4_ESO!BY28*'4º ESO'!BE45</f>
        <v>0</v>
      </c>
      <c r="BN45" s="167">
        <f>PERFIL_4_ESO!BZ28*'4º ESO'!BF45</f>
        <v>0</v>
      </c>
      <c r="BO45" s="32">
        <f t="shared" si="10"/>
        <v>0</v>
      </c>
      <c r="BP45" s="32">
        <f t="shared" si="11"/>
        <v>0</v>
      </c>
      <c r="BQ45" s="32">
        <f t="shared" si="12"/>
        <v>0</v>
      </c>
      <c r="BR45" s="32">
        <f t="shared" si="13"/>
        <v>0</v>
      </c>
      <c r="BS45" s="32">
        <f t="shared" si="14"/>
        <v>0</v>
      </c>
      <c r="BT45" s="32">
        <f t="shared" si="15"/>
        <v>0</v>
      </c>
      <c r="BU45" s="32">
        <f t="shared" si="16"/>
        <v>0</v>
      </c>
      <c r="BV45" s="167">
        <f t="shared" si="17"/>
        <v>0</v>
      </c>
    </row>
    <row r="46" spans="1:74">
      <c r="A46" s="29">
        <v>16</v>
      </c>
      <c r="B46" s="28" t="s">
        <v>116</v>
      </c>
      <c r="C46" s="92">
        <f t="shared" si="2"/>
        <v>40</v>
      </c>
      <c r="D46">
        <f t="shared" si="3"/>
        <v>21</v>
      </c>
      <c r="E46">
        <f t="shared" si="4"/>
        <v>39</v>
      </c>
      <c r="F46">
        <f t="shared" si="5"/>
        <v>38</v>
      </c>
      <c r="G46">
        <f t="shared" si="6"/>
        <v>36</v>
      </c>
      <c r="H46">
        <f t="shared" si="7"/>
        <v>45</v>
      </c>
      <c r="I46">
        <f t="shared" si="8"/>
        <v>21</v>
      </c>
      <c r="J46" s="93">
        <f t="shared" si="9"/>
        <v>28</v>
      </c>
      <c r="K46" s="99">
        <f>PERFIL_4_ESO!C29*'4º ESO'!C$3+PERFIL_4_ESO!K29*'4º ESO'!C$4+PERFIL_4_ESO!S29*'4º ESO'!C$5+PERFIL_4_ESO!AA29*'4º ESO'!C$6+PERFIL_4_ESO!AI29*'4º ESO'!C$7</f>
        <v>0</v>
      </c>
      <c r="L46" s="15">
        <f>PERFIL_4_ESO!D29*'4º ESO'!D$3+PERFIL_4_ESO!L29*'4º ESO'!D$4+PERFIL_4_ESO!T29*'4º ESO'!D$5+PERFIL_4_ESO!AB29*'4º ESO'!D$6+PERFIL_4_ESO!AJ29*'4º ESO'!D$7</f>
        <v>0</v>
      </c>
      <c r="M46" s="15">
        <f>PERFIL_4_ESO!E29*'4º ESO'!E$3+PERFIL_4_ESO!M29*'4º ESO'!E$4+PERFIL_4_ESO!U29*'4º ESO'!E$5+PERFIL_4_ESO!AC29*'4º ESO'!E$6+PERFIL_4_ESO!AK29*'4º ESO'!E$7</f>
        <v>0</v>
      </c>
      <c r="N46" s="15">
        <f>PERFIL_4_ESO!F29*'4º ESO'!F$3+PERFIL_4_ESO!N29*'4º ESO'!F$4+PERFIL_4_ESO!V29*'4º ESO'!F$5+PERFIL_4_ESO!AD29*'4º ESO'!F$6+PERFIL_4_ESO!AL29*'4º ESO'!F$7</f>
        <v>0</v>
      </c>
      <c r="O46" s="15">
        <f>PERFIL_4_ESO!G29*'4º ESO'!G$3+PERFIL_4_ESO!O29*'4º ESO'!G$4+PERFIL_4_ESO!W29*'4º ESO'!G$5+PERFIL_4_ESO!AE29*'4º ESO'!G$6+PERFIL_4_ESO!AM29*'4º ESO'!G$7</f>
        <v>0</v>
      </c>
      <c r="P46" s="15">
        <f>PERFIL_4_ESO!H29*'4º ESO'!H$3+PERFIL_4_ESO!P29*'4º ESO'!H$4+PERFIL_4_ESO!X29*'4º ESO'!H$5+PERFIL_4_ESO!AF29*'4º ESO'!H$6+PERFIL_4_ESO!AN29*'4º ESO'!H$7</f>
        <v>0</v>
      </c>
      <c r="Q46" s="15">
        <f>PERFIL_4_ESO!I29*'4º ESO'!I$3+PERFIL_4_ESO!Q29*'4º ESO'!I$4+PERFIL_4_ESO!Y29*'4º ESO'!I$5+PERFIL_4_ESO!AG29*'4º ESO'!I$6+PERFIL_4_ESO!AO29*'4º ESO'!I$7</f>
        <v>0</v>
      </c>
      <c r="R46" s="15">
        <f>PERFIL_4_ESO!J29*'4º ESO'!J$3+PERFIL_4_ESO!R29*'4º ESO'!J$4+PERFIL_4_ESO!Z29*'4º ESO'!J$5+PERFIL_4_ESO!AH29*'4º ESO'!J$6+PERFIL_4_ESO!AP29*'4º ESO'!J$7</f>
        <v>0</v>
      </c>
      <c r="S46" s="161">
        <f>IF(PERFIL_4_ESO!$AQ29="",0,INDEX($A$9:$J$19,MATCH(PERFIL_4_ESO!$AQ29,$B$9:$B$19,0),3))</f>
        <v>0</v>
      </c>
      <c r="T46" s="32">
        <f>IF(PERFIL_4_ESO!$AQ29="",0,INDEX($A$9:$J$19,MATCH(PERFIL_4_ESO!$AQ29,$B$9:$B$19,0),4))</f>
        <v>0</v>
      </c>
      <c r="U46" s="32">
        <f>IF(PERFIL_4_ESO!$AQ29="",0,INDEX($A$9:$J$19,MATCH(PERFIL_4_ESO!$AQ29,$B$9:$B$19,0),5))</f>
        <v>0</v>
      </c>
      <c r="V46" s="32">
        <f>IF(PERFIL_4_ESO!$AQ29="",0,INDEX($A$9:$J$19,MATCH(PERFIL_4_ESO!$AQ29,$B$9:$B$19,0),6))</f>
        <v>0</v>
      </c>
      <c r="W46" s="32">
        <f>IF(PERFIL_4_ESO!$AQ29="",0,INDEX($A$9:$J$19,MATCH(PERFIL_4_ESO!$AQ29,$B$9:$B$19,0),7))</f>
        <v>0</v>
      </c>
      <c r="X46" s="32">
        <f>IF(PERFIL_4_ESO!$AQ29="",0,INDEX($A$9:$J$19,MATCH(PERFIL_4_ESO!$AQ29,$B$9:$B$19,0),8))</f>
        <v>0</v>
      </c>
      <c r="Y46" s="32">
        <f>IF(PERFIL_4_ESO!$AQ29="",0,INDEX($A$9:$J$19,MATCH(PERFIL_4_ESO!$AQ29,$B$9:$B$19,0),9))</f>
        <v>0</v>
      </c>
      <c r="Z46" s="167">
        <f>IF(PERFIL_4_ESO!$AQ29="",0,INDEX($A$9:$J$19,MATCH(PERFIL_4_ESO!$AQ29,$B$9:$B$19,0),10))</f>
        <v>0</v>
      </c>
      <c r="AA46" s="32">
        <f>IF(PERFIL_4_ESO!$AZ29="",0,INDEX($A$9:$J$19,MATCH(PERFIL_4_ESO!$AZ29,$B$9:$B$19,0),3))</f>
        <v>0</v>
      </c>
      <c r="AB46" s="32">
        <f>IF(PERFIL_4_ESO!$AZ29="",0,INDEX($A$9:$J$19,MATCH(PERFIL_4_ESO!$AZ29,$B$9:$B$19,0),4))</f>
        <v>0</v>
      </c>
      <c r="AC46" s="32">
        <f>IF(PERFIL_4_ESO!$AZ29="",0,INDEX($A$9:$J$19,MATCH(PERFIL_4_ESO!$AZ29,$B$9:$B$19,0),5))</f>
        <v>0</v>
      </c>
      <c r="AD46" s="32">
        <f>IF(PERFIL_4_ESO!$AZ29="",0,INDEX($A$9:$J$19,MATCH(PERFIL_4_ESO!$AZ29,$B$9:$B$19,0),6))</f>
        <v>0</v>
      </c>
      <c r="AE46" s="32">
        <f>IF(PERFIL_4_ESO!$AZ29="",0,INDEX($A$9:$J$19,MATCH(PERFIL_4_ESO!$AZ29,$B$9:$B$19,0),7))</f>
        <v>0</v>
      </c>
      <c r="AF46" s="32">
        <f>IF(PERFIL_4_ESO!$AZ29="",0,INDEX($A$9:$J$19,MATCH(PERFIL_4_ESO!$AZ29,$B$9:$B$19,0),8))</f>
        <v>0</v>
      </c>
      <c r="AG46" s="32">
        <f>IF(PERFIL_4_ESO!$AZ29="",0,INDEX($A$9:$J$19,MATCH(PERFIL_4_ESO!$AZ29,$B$9:$B$19,0),9))</f>
        <v>0</v>
      </c>
      <c r="AH46" s="167">
        <f>IF(PERFIL_4_ESO!$AZ29="",0,INDEX($A$9:$J$19,MATCH(PERFIL_4_ESO!$AZ29,$B$9:$B$19,0),10))</f>
        <v>0</v>
      </c>
      <c r="AI46" s="32">
        <f>IF(PERFIL_4_ESO!$BI29="",0,INDEX($A$9:$J$19,MATCH(PERFIL_4_ESO!$BI29,$B$9:$B$19,0),3))</f>
        <v>0</v>
      </c>
      <c r="AJ46" s="32">
        <f>IF(PERFIL_4_ESO!$BI29="",0,INDEX($A$9:$J$19,MATCH(PERFIL_4_ESO!$BI29,$B$9:$B$19,0),4))</f>
        <v>0</v>
      </c>
      <c r="AK46" s="32">
        <f>IF(PERFIL_4_ESO!$BI29="",0,INDEX($A$9:$J$19,MATCH(PERFIL_4_ESO!$BI29,$B$9:$B$19,0),5))</f>
        <v>0</v>
      </c>
      <c r="AL46" s="32">
        <f>IF(PERFIL_4_ESO!$BI29="",0,INDEX($A$9:$J$19,MATCH(PERFIL_4_ESO!$BI29,$B$9:$B$19,0),6))</f>
        <v>0</v>
      </c>
      <c r="AM46" s="32">
        <f>IF(PERFIL_4_ESO!$BI29="",0,INDEX($A$9:$J$19,MATCH(PERFIL_4_ESO!$BI29,$B$9:$B$19,0),7))</f>
        <v>0</v>
      </c>
      <c r="AN46" s="32">
        <f>IF(PERFIL_4_ESO!$BI29="",0,INDEX($A$9:$J$19,MATCH(PERFIL_4_ESO!$BI29,$B$9:$B$19,0),8))</f>
        <v>0</v>
      </c>
      <c r="AO46" s="32">
        <f>IF(PERFIL_4_ESO!$BI29="",0,INDEX($A$9:$J$19,MATCH(PERFIL_4_ESO!$BI29,$B$9:$B$19,0),9))</f>
        <v>0</v>
      </c>
      <c r="AP46" s="167">
        <f>IF(PERFIL_4_ESO!$BI29="",0,INDEX($A$9:$J$19,MATCH(PERFIL_4_ESO!$BI29,$B$9:$B$19,0),10))</f>
        <v>0</v>
      </c>
      <c r="AQ46" s="68">
        <f>PERFIL_4_ESO!AR29*'4º ESO'!S46+PERFIL_4_ESO!BA29*'4º ESO'!AA46+PERFIL_4_ESO!BJ29*'4º ESO'!AI46</f>
        <v>0</v>
      </c>
      <c r="AR46" s="68">
        <f>PERFIL_4_ESO!AS29*'4º ESO'!T46+PERFIL_4_ESO!BB29*'4º ESO'!AB46+PERFIL_4_ESO!BK29*'4º ESO'!AJ46</f>
        <v>0</v>
      </c>
      <c r="AS46" s="68">
        <f>PERFIL_4_ESO!AT29*'4º ESO'!U46+PERFIL_4_ESO!BC29*'4º ESO'!AC46+PERFIL_4_ESO!BL29*'4º ESO'!AK46</f>
        <v>0</v>
      </c>
      <c r="AT46" s="68">
        <f>PERFIL_4_ESO!AU29*'4º ESO'!V46+PERFIL_4_ESO!BD29*'4º ESO'!AD46+PERFIL_4_ESO!BM29*'4º ESO'!AL46</f>
        <v>0</v>
      </c>
      <c r="AU46" s="68">
        <f>PERFIL_4_ESO!AV29*'4º ESO'!W46+PERFIL_4_ESO!BE29*'4º ESO'!AE46+PERFIL_4_ESO!BN29*'4º ESO'!AM46</f>
        <v>0</v>
      </c>
      <c r="AV46" s="68">
        <f>PERFIL_4_ESO!AW29*'4º ESO'!X46+PERFIL_4_ESO!BF29*'4º ESO'!AF46+PERFIL_4_ESO!BO29*'4º ESO'!AN46</f>
        <v>0</v>
      </c>
      <c r="AW46" s="68">
        <f>PERFIL_4_ESO!AX29*'4º ESO'!Y46+PERFIL_4_ESO!BG29*'4º ESO'!AG46+PERFIL_4_ESO!BP29*'4º ESO'!AO46</f>
        <v>0</v>
      </c>
      <c r="AX46" s="155">
        <f>PERFIL_4_ESO!AY29*'4º ESO'!Z46+PERFIL_4_ESO!BH29*'4º ESO'!AH46+PERFIL_4_ESO!BQ29*'4º ESO'!AP46</f>
        <v>0</v>
      </c>
      <c r="AY46" s="32">
        <f>IF(PERFIL_4_ESO!$BR29="",0,INDEX($A$20:$J$25,MATCH(PERFIL_4_ESO!$BR29,$B$20:$B$25,0),3))</f>
        <v>0</v>
      </c>
      <c r="AZ46" s="32">
        <f>IF(PERFIL_4_ESO!$BR29="",0,INDEX($A$20:$J$25,MATCH(PERFIL_4_ESO!$BR29,$B$20:$B$25,0),4))</f>
        <v>0</v>
      </c>
      <c r="BA46" s="32">
        <f>IF(PERFIL_4_ESO!$BR29="",0,INDEX($A$20:$J$25,MATCH(PERFIL_4_ESO!$BR29,$B$20:$B$25,0),5))</f>
        <v>0</v>
      </c>
      <c r="BB46" s="32">
        <f>IF(PERFIL_4_ESO!$BR29="",0,INDEX($A$20:$J$25,MATCH(PERFIL_4_ESO!$BR29,$B$20:$B$25,0),6))</f>
        <v>0</v>
      </c>
      <c r="BC46" s="32">
        <f>IF(PERFIL_4_ESO!$BR29="",0,INDEX($A$20:$J$25,MATCH(PERFIL_4_ESO!$BR29,$B$20:$B$25,0),7))</f>
        <v>0</v>
      </c>
      <c r="BD46" s="32">
        <f>IF(PERFIL_4_ESO!$BR29="",0,INDEX($A$20:$J$25,MATCH(PERFIL_4_ESO!$BR29,$B$20:$B$25,0),8))</f>
        <v>0</v>
      </c>
      <c r="BE46" s="32">
        <f>IF(PERFIL_4_ESO!$BR29="",0,INDEX($A$20:$J$25,MATCH(PERFIL_4_ESO!$BR29,$B$20:$B$25,0),9))</f>
        <v>0</v>
      </c>
      <c r="BF46" s="167">
        <f>IF(PERFIL_4_ESO!$BR29="",0,INDEX($A$20:$J$25,MATCH(PERFIL_4_ESO!$BR29,$B$20:$B$25,0),10))</f>
        <v>0</v>
      </c>
      <c r="BG46" s="32">
        <f>PERFIL_4_ESO!BS29*'4º ESO'!AY46</f>
        <v>0</v>
      </c>
      <c r="BH46" s="32">
        <f>PERFIL_4_ESO!BT29*'4º ESO'!AZ46</f>
        <v>0</v>
      </c>
      <c r="BI46" s="32">
        <f>PERFIL_4_ESO!BU29*'4º ESO'!BA46</f>
        <v>0</v>
      </c>
      <c r="BJ46" s="32">
        <f>PERFIL_4_ESO!BV29*'4º ESO'!BB46</f>
        <v>0</v>
      </c>
      <c r="BK46" s="32">
        <f>PERFIL_4_ESO!BW29*'4º ESO'!BC46</f>
        <v>0</v>
      </c>
      <c r="BL46" s="32">
        <f>PERFIL_4_ESO!BX29*'4º ESO'!BD46</f>
        <v>0</v>
      </c>
      <c r="BM46" s="32">
        <f>PERFIL_4_ESO!BY29*'4º ESO'!BE46</f>
        <v>0</v>
      </c>
      <c r="BN46" s="167">
        <f>PERFIL_4_ESO!BZ29*'4º ESO'!BF46</f>
        <v>0</v>
      </c>
      <c r="BO46" s="32">
        <f t="shared" si="10"/>
        <v>0</v>
      </c>
      <c r="BP46" s="32">
        <f t="shared" si="11"/>
        <v>0</v>
      </c>
      <c r="BQ46" s="32">
        <f t="shared" si="12"/>
        <v>0</v>
      </c>
      <c r="BR46" s="32">
        <f t="shared" si="13"/>
        <v>0</v>
      </c>
      <c r="BS46" s="32">
        <f t="shared" si="14"/>
        <v>0</v>
      </c>
      <c r="BT46" s="32">
        <f t="shared" si="15"/>
        <v>0</v>
      </c>
      <c r="BU46" s="32">
        <f t="shared" si="16"/>
        <v>0</v>
      </c>
      <c r="BV46" s="167">
        <f t="shared" si="17"/>
        <v>0</v>
      </c>
    </row>
    <row r="47" spans="1:74">
      <c r="A47" s="66">
        <v>17</v>
      </c>
      <c r="B47" s="30" t="s">
        <v>117</v>
      </c>
      <c r="C47" s="92">
        <f t="shared" si="2"/>
        <v>40</v>
      </c>
      <c r="D47">
        <f t="shared" si="3"/>
        <v>21</v>
      </c>
      <c r="E47">
        <f t="shared" si="4"/>
        <v>39</v>
      </c>
      <c r="F47">
        <f t="shared" si="5"/>
        <v>38</v>
      </c>
      <c r="G47">
        <f t="shared" si="6"/>
        <v>36</v>
      </c>
      <c r="H47">
        <f t="shared" si="7"/>
        <v>45</v>
      </c>
      <c r="I47">
        <f t="shared" si="8"/>
        <v>21</v>
      </c>
      <c r="J47" s="93">
        <f t="shared" si="9"/>
        <v>28</v>
      </c>
      <c r="K47" s="99">
        <f>PERFIL_4_ESO!C30*'4º ESO'!C$3+PERFIL_4_ESO!K30*'4º ESO'!C$4+PERFIL_4_ESO!S30*'4º ESO'!C$5+PERFIL_4_ESO!AA30*'4º ESO'!C$6+PERFIL_4_ESO!AI30*'4º ESO'!C$7</f>
        <v>0</v>
      </c>
      <c r="L47" s="15">
        <f>PERFIL_4_ESO!D30*'4º ESO'!D$3+PERFIL_4_ESO!L30*'4º ESO'!D$4+PERFIL_4_ESO!T30*'4º ESO'!D$5+PERFIL_4_ESO!AB30*'4º ESO'!D$6+PERFIL_4_ESO!AJ30*'4º ESO'!D$7</f>
        <v>0</v>
      </c>
      <c r="M47" s="15">
        <f>PERFIL_4_ESO!E30*'4º ESO'!E$3+PERFIL_4_ESO!M30*'4º ESO'!E$4+PERFIL_4_ESO!U30*'4º ESO'!E$5+PERFIL_4_ESO!AC30*'4º ESO'!E$6+PERFIL_4_ESO!AK30*'4º ESO'!E$7</f>
        <v>0</v>
      </c>
      <c r="N47" s="15">
        <f>PERFIL_4_ESO!F30*'4º ESO'!F$3+PERFIL_4_ESO!N30*'4º ESO'!F$4+PERFIL_4_ESO!V30*'4º ESO'!F$5+PERFIL_4_ESO!AD30*'4º ESO'!F$6+PERFIL_4_ESO!AL30*'4º ESO'!F$7</f>
        <v>0</v>
      </c>
      <c r="O47" s="15">
        <f>PERFIL_4_ESO!G30*'4º ESO'!G$3+PERFIL_4_ESO!O30*'4º ESO'!G$4+PERFIL_4_ESO!W30*'4º ESO'!G$5+PERFIL_4_ESO!AE30*'4º ESO'!G$6+PERFIL_4_ESO!AM30*'4º ESO'!G$7</f>
        <v>0</v>
      </c>
      <c r="P47" s="15">
        <f>PERFIL_4_ESO!H30*'4º ESO'!H$3+PERFIL_4_ESO!P30*'4º ESO'!H$4+PERFIL_4_ESO!X30*'4º ESO'!H$5+PERFIL_4_ESO!AF30*'4º ESO'!H$6+PERFIL_4_ESO!AN30*'4º ESO'!H$7</f>
        <v>0</v>
      </c>
      <c r="Q47" s="15">
        <f>PERFIL_4_ESO!I30*'4º ESO'!I$3+PERFIL_4_ESO!Q30*'4º ESO'!I$4+PERFIL_4_ESO!Y30*'4º ESO'!I$5+PERFIL_4_ESO!AG30*'4º ESO'!I$6+PERFIL_4_ESO!AO30*'4º ESO'!I$7</f>
        <v>0</v>
      </c>
      <c r="R47" s="15">
        <f>PERFIL_4_ESO!J30*'4º ESO'!J$3+PERFIL_4_ESO!R30*'4º ESO'!J$4+PERFIL_4_ESO!Z30*'4º ESO'!J$5+PERFIL_4_ESO!AH30*'4º ESO'!J$6+PERFIL_4_ESO!AP30*'4º ESO'!J$7</f>
        <v>0</v>
      </c>
      <c r="S47" s="161">
        <f>IF(PERFIL_4_ESO!$AQ30="",0,INDEX($A$9:$J$19,MATCH(PERFIL_4_ESO!$AQ30,$B$9:$B$19,0),3))</f>
        <v>0</v>
      </c>
      <c r="T47" s="32">
        <f>IF(PERFIL_4_ESO!$AQ30="",0,INDEX($A$9:$J$19,MATCH(PERFIL_4_ESO!$AQ30,$B$9:$B$19,0),4))</f>
        <v>0</v>
      </c>
      <c r="U47" s="32">
        <f>IF(PERFIL_4_ESO!$AQ30="",0,INDEX($A$9:$J$19,MATCH(PERFIL_4_ESO!$AQ30,$B$9:$B$19,0),5))</f>
        <v>0</v>
      </c>
      <c r="V47" s="32">
        <f>IF(PERFIL_4_ESO!$AQ30="",0,INDEX($A$9:$J$19,MATCH(PERFIL_4_ESO!$AQ30,$B$9:$B$19,0),6))</f>
        <v>0</v>
      </c>
      <c r="W47" s="32">
        <f>IF(PERFIL_4_ESO!$AQ30="",0,INDEX($A$9:$J$19,MATCH(PERFIL_4_ESO!$AQ30,$B$9:$B$19,0),7))</f>
        <v>0</v>
      </c>
      <c r="X47" s="32">
        <f>IF(PERFIL_4_ESO!$AQ30="",0,INDEX($A$9:$J$19,MATCH(PERFIL_4_ESO!$AQ30,$B$9:$B$19,0),8))</f>
        <v>0</v>
      </c>
      <c r="Y47" s="32">
        <f>IF(PERFIL_4_ESO!$AQ30="",0,INDEX($A$9:$J$19,MATCH(PERFIL_4_ESO!$AQ30,$B$9:$B$19,0),9))</f>
        <v>0</v>
      </c>
      <c r="Z47" s="167">
        <f>IF(PERFIL_4_ESO!$AQ30="",0,INDEX($A$9:$J$19,MATCH(PERFIL_4_ESO!$AQ30,$B$9:$B$19,0),10))</f>
        <v>0</v>
      </c>
      <c r="AA47" s="32">
        <f>IF(PERFIL_4_ESO!$AZ30="",0,INDEX($A$9:$J$19,MATCH(PERFIL_4_ESO!$AZ30,$B$9:$B$19,0),3))</f>
        <v>0</v>
      </c>
      <c r="AB47" s="32">
        <f>IF(PERFIL_4_ESO!$AZ30="",0,INDEX($A$9:$J$19,MATCH(PERFIL_4_ESO!$AZ30,$B$9:$B$19,0),4))</f>
        <v>0</v>
      </c>
      <c r="AC47" s="32">
        <f>IF(PERFIL_4_ESO!$AZ30="",0,INDEX($A$9:$J$19,MATCH(PERFIL_4_ESO!$AZ30,$B$9:$B$19,0),5))</f>
        <v>0</v>
      </c>
      <c r="AD47" s="32">
        <f>IF(PERFIL_4_ESO!$AZ30="",0,INDEX($A$9:$J$19,MATCH(PERFIL_4_ESO!$AZ30,$B$9:$B$19,0),6))</f>
        <v>0</v>
      </c>
      <c r="AE47" s="32">
        <f>IF(PERFIL_4_ESO!$AZ30="",0,INDEX($A$9:$J$19,MATCH(PERFIL_4_ESO!$AZ30,$B$9:$B$19,0),7))</f>
        <v>0</v>
      </c>
      <c r="AF47" s="32">
        <f>IF(PERFIL_4_ESO!$AZ30="",0,INDEX($A$9:$J$19,MATCH(PERFIL_4_ESO!$AZ30,$B$9:$B$19,0),8))</f>
        <v>0</v>
      </c>
      <c r="AG47" s="32">
        <f>IF(PERFIL_4_ESO!$AZ30="",0,INDEX($A$9:$J$19,MATCH(PERFIL_4_ESO!$AZ30,$B$9:$B$19,0),9))</f>
        <v>0</v>
      </c>
      <c r="AH47" s="167">
        <f>IF(PERFIL_4_ESO!$AZ30="",0,INDEX($A$9:$J$19,MATCH(PERFIL_4_ESO!$AZ30,$B$9:$B$19,0),10))</f>
        <v>0</v>
      </c>
      <c r="AI47" s="32">
        <f>IF(PERFIL_4_ESO!$BI30="",0,INDEX($A$9:$J$19,MATCH(PERFIL_4_ESO!$BI30,$B$9:$B$19,0),3))</f>
        <v>0</v>
      </c>
      <c r="AJ47" s="32">
        <f>IF(PERFIL_4_ESO!$BI30="",0,INDEX($A$9:$J$19,MATCH(PERFIL_4_ESO!$BI30,$B$9:$B$19,0),4))</f>
        <v>0</v>
      </c>
      <c r="AK47" s="32">
        <f>IF(PERFIL_4_ESO!$BI30="",0,INDEX($A$9:$J$19,MATCH(PERFIL_4_ESO!$BI30,$B$9:$B$19,0),5))</f>
        <v>0</v>
      </c>
      <c r="AL47" s="32">
        <f>IF(PERFIL_4_ESO!$BI30="",0,INDEX($A$9:$J$19,MATCH(PERFIL_4_ESO!$BI30,$B$9:$B$19,0),6))</f>
        <v>0</v>
      </c>
      <c r="AM47" s="32">
        <f>IF(PERFIL_4_ESO!$BI30="",0,INDEX($A$9:$J$19,MATCH(PERFIL_4_ESO!$BI30,$B$9:$B$19,0),7))</f>
        <v>0</v>
      </c>
      <c r="AN47" s="32">
        <f>IF(PERFIL_4_ESO!$BI30="",0,INDEX($A$9:$J$19,MATCH(PERFIL_4_ESO!$BI30,$B$9:$B$19,0),8))</f>
        <v>0</v>
      </c>
      <c r="AO47" s="32">
        <f>IF(PERFIL_4_ESO!$BI30="",0,INDEX($A$9:$J$19,MATCH(PERFIL_4_ESO!$BI30,$B$9:$B$19,0),9))</f>
        <v>0</v>
      </c>
      <c r="AP47" s="167">
        <f>IF(PERFIL_4_ESO!$BI30="",0,INDEX($A$9:$J$19,MATCH(PERFIL_4_ESO!$BI30,$B$9:$B$19,0),10))</f>
        <v>0</v>
      </c>
      <c r="AQ47" s="68">
        <f>PERFIL_4_ESO!AR30*'4º ESO'!S47+PERFIL_4_ESO!BA30*'4º ESO'!AA47+PERFIL_4_ESO!BJ30*'4º ESO'!AI47</f>
        <v>0</v>
      </c>
      <c r="AR47" s="68">
        <f>PERFIL_4_ESO!AS30*'4º ESO'!T47+PERFIL_4_ESO!BB30*'4º ESO'!AB47+PERFIL_4_ESO!BK30*'4º ESO'!AJ47</f>
        <v>0</v>
      </c>
      <c r="AS47" s="68">
        <f>PERFIL_4_ESO!AT30*'4º ESO'!U47+PERFIL_4_ESO!BC30*'4º ESO'!AC47+PERFIL_4_ESO!BL30*'4º ESO'!AK47</f>
        <v>0</v>
      </c>
      <c r="AT47" s="68">
        <f>PERFIL_4_ESO!AU30*'4º ESO'!V47+PERFIL_4_ESO!BD30*'4º ESO'!AD47+PERFIL_4_ESO!BM30*'4º ESO'!AL47</f>
        <v>0</v>
      </c>
      <c r="AU47" s="68">
        <f>PERFIL_4_ESO!AV30*'4º ESO'!W47+PERFIL_4_ESO!BE30*'4º ESO'!AE47+PERFIL_4_ESO!BN30*'4º ESO'!AM47</f>
        <v>0</v>
      </c>
      <c r="AV47" s="68">
        <f>PERFIL_4_ESO!AW30*'4º ESO'!X47+PERFIL_4_ESO!BF30*'4º ESO'!AF47+PERFIL_4_ESO!BO30*'4º ESO'!AN47</f>
        <v>0</v>
      </c>
      <c r="AW47" s="68">
        <f>PERFIL_4_ESO!AX30*'4º ESO'!Y47+PERFIL_4_ESO!BG30*'4º ESO'!AG47+PERFIL_4_ESO!BP30*'4º ESO'!AO47</f>
        <v>0</v>
      </c>
      <c r="AX47" s="155">
        <f>PERFIL_4_ESO!AY30*'4º ESO'!Z47+PERFIL_4_ESO!BH30*'4º ESO'!AH47+PERFIL_4_ESO!BQ30*'4º ESO'!AP47</f>
        <v>0</v>
      </c>
      <c r="AY47" s="32">
        <f>IF(PERFIL_4_ESO!$BR30="",0,INDEX($A$20:$J$25,MATCH(PERFIL_4_ESO!$BR30,$B$20:$B$25,0),3))</f>
        <v>0</v>
      </c>
      <c r="AZ47" s="32">
        <f>IF(PERFIL_4_ESO!$BR30="",0,INDEX($A$20:$J$25,MATCH(PERFIL_4_ESO!$BR30,$B$20:$B$25,0),4))</f>
        <v>0</v>
      </c>
      <c r="BA47" s="32">
        <f>IF(PERFIL_4_ESO!$BR30="",0,INDEX($A$20:$J$25,MATCH(PERFIL_4_ESO!$BR30,$B$20:$B$25,0),5))</f>
        <v>0</v>
      </c>
      <c r="BB47" s="32">
        <f>IF(PERFIL_4_ESO!$BR30="",0,INDEX($A$20:$J$25,MATCH(PERFIL_4_ESO!$BR30,$B$20:$B$25,0),6))</f>
        <v>0</v>
      </c>
      <c r="BC47" s="32">
        <f>IF(PERFIL_4_ESO!$BR30="",0,INDEX($A$20:$J$25,MATCH(PERFIL_4_ESO!$BR30,$B$20:$B$25,0),7))</f>
        <v>0</v>
      </c>
      <c r="BD47" s="32">
        <f>IF(PERFIL_4_ESO!$BR30="",0,INDEX($A$20:$J$25,MATCH(PERFIL_4_ESO!$BR30,$B$20:$B$25,0),8))</f>
        <v>0</v>
      </c>
      <c r="BE47" s="32">
        <f>IF(PERFIL_4_ESO!$BR30="",0,INDEX($A$20:$J$25,MATCH(PERFIL_4_ESO!$BR30,$B$20:$B$25,0),9))</f>
        <v>0</v>
      </c>
      <c r="BF47" s="167">
        <f>IF(PERFIL_4_ESO!$BR30="",0,INDEX($A$20:$J$25,MATCH(PERFIL_4_ESO!$BR30,$B$20:$B$25,0),10))</f>
        <v>0</v>
      </c>
      <c r="BG47" s="32">
        <f>PERFIL_4_ESO!BS30*'4º ESO'!AY47</f>
        <v>0</v>
      </c>
      <c r="BH47" s="32">
        <f>PERFIL_4_ESO!BT30*'4º ESO'!AZ47</f>
        <v>0</v>
      </c>
      <c r="BI47" s="32">
        <f>PERFIL_4_ESO!BU30*'4º ESO'!BA47</f>
        <v>0</v>
      </c>
      <c r="BJ47" s="32">
        <f>PERFIL_4_ESO!BV30*'4º ESO'!BB47</f>
        <v>0</v>
      </c>
      <c r="BK47" s="32">
        <f>PERFIL_4_ESO!BW30*'4º ESO'!BC47</f>
        <v>0</v>
      </c>
      <c r="BL47" s="32">
        <f>PERFIL_4_ESO!BX30*'4º ESO'!BD47</f>
        <v>0</v>
      </c>
      <c r="BM47" s="32">
        <f>PERFIL_4_ESO!BY30*'4º ESO'!BE47</f>
        <v>0</v>
      </c>
      <c r="BN47" s="167">
        <f>PERFIL_4_ESO!BZ30*'4º ESO'!BF47</f>
        <v>0</v>
      </c>
      <c r="BO47" s="32">
        <f t="shared" si="10"/>
        <v>0</v>
      </c>
      <c r="BP47" s="32">
        <f t="shared" si="11"/>
        <v>0</v>
      </c>
      <c r="BQ47" s="32">
        <f t="shared" si="12"/>
        <v>0</v>
      </c>
      <c r="BR47" s="32">
        <f t="shared" si="13"/>
        <v>0</v>
      </c>
      <c r="BS47" s="32">
        <f t="shared" si="14"/>
        <v>0</v>
      </c>
      <c r="BT47" s="32">
        <f t="shared" si="15"/>
        <v>0</v>
      </c>
      <c r="BU47" s="32">
        <f t="shared" si="16"/>
        <v>0</v>
      </c>
      <c r="BV47" s="167">
        <f t="shared" si="17"/>
        <v>0</v>
      </c>
    </row>
    <row r="48" spans="1:74">
      <c r="A48" s="29">
        <v>18</v>
      </c>
      <c r="B48" s="28" t="s">
        <v>118</v>
      </c>
      <c r="C48" s="92">
        <f t="shared" si="2"/>
        <v>40</v>
      </c>
      <c r="D48">
        <f t="shared" si="3"/>
        <v>21</v>
      </c>
      <c r="E48">
        <f t="shared" si="4"/>
        <v>39</v>
      </c>
      <c r="F48">
        <f t="shared" si="5"/>
        <v>38</v>
      </c>
      <c r="G48">
        <f t="shared" si="6"/>
        <v>36</v>
      </c>
      <c r="H48">
        <f t="shared" si="7"/>
        <v>45</v>
      </c>
      <c r="I48">
        <f t="shared" si="8"/>
        <v>21</v>
      </c>
      <c r="J48" s="93">
        <f t="shared" si="9"/>
        <v>28</v>
      </c>
      <c r="K48" s="99">
        <f>PERFIL_4_ESO!C31*'4º ESO'!C$3+PERFIL_4_ESO!K31*'4º ESO'!C$4+PERFIL_4_ESO!S31*'4º ESO'!C$5+PERFIL_4_ESO!AA31*'4º ESO'!C$6+PERFIL_4_ESO!AI31*'4º ESO'!C$7</f>
        <v>0</v>
      </c>
      <c r="L48" s="15">
        <f>PERFIL_4_ESO!D31*'4º ESO'!D$3+PERFIL_4_ESO!L31*'4º ESO'!D$4+PERFIL_4_ESO!T31*'4º ESO'!D$5+PERFIL_4_ESO!AB31*'4º ESO'!D$6+PERFIL_4_ESO!AJ31*'4º ESO'!D$7</f>
        <v>0</v>
      </c>
      <c r="M48" s="15">
        <f>PERFIL_4_ESO!E31*'4º ESO'!E$3+PERFIL_4_ESO!M31*'4º ESO'!E$4+PERFIL_4_ESO!U31*'4º ESO'!E$5+PERFIL_4_ESO!AC31*'4º ESO'!E$6+PERFIL_4_ESO!AK31*'4º ESO'!E$7</f>
        <v>0</v>
      </c>
      <c r="N48" s="15">
        <f>PERFIL_4_ESO!F31*'4º ESO'!F$3+PERFIL_4_ESO!N31*'4º ESO'!F$4+PERFIL_4_ESO!V31*'4º ESO'!F$5+PERFIL_4_ESO!AD31*'4º ESO'!F$6+PERFIL_4_ESO!AL31*'4º ESO'!F$7</f>
        <v>0</v>
      </c>
      <c r="O48" s="15">
        <f>PERFIL_4_ESO!G31*'4º ESO'!G$3+PERFIL_4_ESO!O31*'4º ESO'!G$4+PERFIL_4_ESO!W31*'4º ESO'!G$5+PERFIL_4_ESO!AE31*'4º ESO'!G$6+PERFIL_4_ESO!AM31*'4º ESO'!G$7</f>
        <v>0</v>
      </c>
      <c r="P48" s="15">
        <f>PERFIL_4_ESO!H31*'4º ESO'!H$3+PERFIL_4_ESO!P31*'4º ESO'!H$4+PERFIL_4_ESO!X31*'4º ESO'!H$5+PERFIL_4_ESO!AF31*'4º ESO'!H$6+PERFIL_4_ESO!AN31*'4º ESO'!H$7</f>
        <v>0</v>
      </c>
      <c r="Q48" s="15">
        <f>PERFIL_4_ESO!I31*'4º ESO'!I$3+PERFIL_4_ESO!Q31*'4º ESO'!I$4+PERFIL_4_ESO!Y31*'4º ESO'!I$5+PERFIL_4_ESO!AG31*'4º ESO'!I$6+PERFIL_4_ESO!AO31*'4º ESO'!I$7</f>
        <v>0</v>
      </c>
      <c r="R48" s="15">
        <f>PERFIL_4_ESO!J31*'4º ESO'!J$3+PERFIL_4_ESO!R31*'4º ESO'!J$4+PERFIL_4_ESO!Z31*'4º ESO'!J$5+PERFIL_4_ESO!AH31*'4º ESO'!J$6+PERFIL_4_ESO!AP31*'4º ESO'!J$7</f>
        <v>0</v>
      </c>
      <c r="S48" s="161">
        <f>IF(PERFIL_4_ESO!$AQ31="",0,INDEX($A$9:$J$19,MATCH(PERFIL_4_ESO!$AQ31,$B$9:$B$19,0),3))</f>
        <v>0</v>
      </c>
      <c r="T48" s="32">
        <f>IF(PERFIL_4_ESO!$AQ31="",0,INDEX($A$9:$J$19,MATCH(PERFIL_4_ESO!$AQ31,$B$9:$B$19,0),4))</f>
        <v>0</v>
      </c>
      <c r="U48" s="32">
        <f>IF(PERFIL_4_ESO!$AQ31="",0,INDEX($A$9:$J$19,MATCH(PERFIL_4_ESO!$AQ31,$B$9:$B$19,0),5))</f>
        <v>0</v>
      </c>
      <c r="V48" s="32">
        <f>IF(PERFIL_4_ESO!$AQ31="",0,INDEX($A$9:$J$19,MATCH(PERFIL_4_ESO!$AQ31,$B$9:$B$19,0),6))</f>
        <v>0</v>
      </c>
      <c r="W48" s="32">
        <f>IF(PERFIL_4_ESO!$AQ31="",0,INDEX($A$9:$J$19,MATCH(PERFIL_4_ESO!$AQ31,$B$9:$B$19,0),7))</f>
        <v>0</v>
      </c>
      <c r="X48" s="32">
        <f>IF(PERFIL_4_ESO!$AQ31="",0,INDEX($A$9:$J$19,MATCH(PERFIL_4_ESO!$AQ31,$B$9:$B$19,0),8))</f>
        <v>0</v>
      </c>
      <c r="Y48" s="32">
        <f>IF(PERFIL_4_ESO!$AQ31="",0,INDEX($A$9:$J$19,MATCH(PERFIL_4_ESO!$AQ31,$B$9:$B$19,0),9))</f>
        <v>0</v>
      </c>
      <c r="Z48" s="167">
        <f>IF(PERFIL_4_ESO!$AQ31="",0,INDEX($A$9:$J$19,MATCH(PERFIL_4_ESO!$AQ31,$B$9:$B$19,0),10))</f>
        <v>0</v>
      </c>
      <c r="AA48" s="32">
        <f>IF(PERFIL_4_ESO!$AZ31="",0,INDEX($A$9:$J$19,MATCH(PERFIL_4_ESO!$AZ31,$B$9:$B$19,0),3))</f>
        <v>0</v>
      </c>
      <c r="AB48" s="32">
        <f>IF(PERFIL_4_ESO!$AZ31="",0,INDEX($A$9:$J$19,MATCH(PERFIL_4_ESO!$AZ31,$B$9:$B$19,0),4))</f>
        <v>0</v>
      </c>
      <c r="AC48" s="32">
        <f>IF(PERFIL_4_ESO!$AZ31="",0,INDEX($A$9:$J$19,MATCH(PERFIL_4_ESO!$AZ31,$B$9:$B$19,0),5))</f>
        <v>0</v>
      </c>
      <c r="AD48" s="32">
        <f>IF(PERFIL_4_ESO!$AZ31="",0,INDEX($A$9:$J$19,MATCH(PERFIL_4_ESO!$AZ31,$B$9:$B$19,0),6))</f>
        <v>0</v>
      </c>
      <c r="AE48" s="32">
        <f>IF(PERFIL_4_ESO!$AZ31="",0,INDEX($A$9:$J$19,MATCH(PERFIL_4_ESO!$AZ31,$B$9:$B$19,0),7))</f>
        <v>0</v>
      </c>
      <c r="AF48" s="32">
        <f>IF(PERFIL_4_ESO!$AZ31="",0,INDEX($A$9:$J$19,MATCH(PERFIL_4_ESO!$AZ31,$B$9:$B$19,0),8))</f>
        <v>0</v>
      </c>
      <c r="AG48" s="32">
        <f>IF(PERFIL_4_ESO!$AZ31="",0,INDEX($A$9:$J$19,MATCH(PERFIL_4_ESO!$AZ31,$B$9:$B$19,0),9))</f>
        <v>0</v>
      </c>
      <c r="AH48" s="167">
        <f>IF(PERFIL_4_ESO!$AZ31="",0,INDEX($A$9:$J$19,MATCH(PERFIL_4_ESO!$AZ31,$B$9:$B$19,0),10))</f>
        <v>0</v>
      </c>
      <c r="AI48" s="32">
        <f>IF(PERFIL_4_ESO!$BI31="",0,INDEX($A$9:$J$19,MATCH(PERFIL_4_ESO!$BI31,$B$9:$B$19,0),3))</f>
        <v>0</v>
      </c>
      <c r="AJ48" s="32">
        <f>IF(PERFIL_4_ESO!$BI31="",0,INDEX($A$9:$J$19,MATCH(PERFIL_4_ESO!$BI31,$B$9:$B$19,0),4))</f>
        <v>0</v>
      </c>
      <c r="AK48" s="32">
        <f>IF(PERFIL_4_ESO!$BI31="",0,INDEX($A$9:$J$19,MATCH(PERFIL_4_ESO!$BI31,$B$9:$B$19,0),5))</f>
        <v>0</v>
      </c>
      <c r="AL48" s="32">
        <f>IF(PERFIL_4_ESO!$BI31="",0,INDEX($A$9:$J$19,MATCH(PERFIL_4_ESO!$BI31,$B$9:$B$19,0),6))</f>
        <v>0</v>
      </c>
      <c r="AM48" s="32">
        <f>IF(PERFIL_4_ESO!$BI31="",0,INDEX($A$9:$J$19,MATCH(PERFIL_4_ESO!$BI31,$B$9:$B$19,0),7))</f>
        <v>0</v>
      </c>
      <c r="AN48" s="32">
        <f>IF(PERFIL_4_ESO!$BI31="",0,INDEX($A$9:$J$19,MATCH(PERFIL_4_ESO!$BI31,$B$9:$B$19,0),8))</f>
        <v>0</v>
      </c>
      <c r="AO48" s="32">
        <f>IF(PERFIL_4_ESO!$BI31="",0,INDEX($A$9:$J$19,MATCH(PERFIL_4_ESO!$BI31,$B$9:$B$19,0),9))</f>
        <v>0</v>
      </c>
      <c r="AP48" s="167">
        <f>IF(PERFIL_4_ESO!$BI31="",0,INDEX($A$9:$J$19,MATCH(PERFIL_4_ESO!$BI31,$B$9:$B$19,0),10))</f>
        <v>0</v>
      </c>
      <c r="AQ48" s="68">
        <f>PERFIL_4_ESO!AR31*'4º ESO'!S48+PERFIL_4_ESO!BA31*'4º ESO'!AA48+PERFIL_4_ESO!BJ31*'4º ESO'!AI48</f>
        <v>0</v>
      </c>
      <c r="AR48" s="68">
        <f>PERFIL_4_ESO!AS31*'4º ESO'!T48+PERFIL_4_ESO!BB31*'4º ESO'!AB48+PERFIL_4_ESO!BK31*'4º ESO'!AJ48</f>
        <v>0</v>
      </c>
      <c r="AS48" s="68">
        <f>PERFIL_4_ESO!AT31*'4º ESO'!U48+PERFIL_4_ESO!BC31*'4º ESO'!AC48+PERFIL_4_ESO!BL31*'4º ESO'!AK48</f>
        <v>0</v>
      </c>
      <c r="AT48" s="68">
        <f>PERFIL_4_ESO!AU31*'4º ESO'!V48+PERFIL_4_ESO!BD31*'4º ESO'!AD48+PERFIL_4_ESO!BM31*'4º ESO'!AL48</f>
        <v>0</v>
      </c>
      <c r="AU48" s="68">
        <f>PERFIL_4_ESO!AV31*'4º ESO'!W48+PERFIL_4_ESO!BE31*'4º ESO'!AE48+PERFIL_4_ESO!BN31*'4º ESO'!AM48</f>
        <v>0</v>
      </c>
      <c r="AV48" s="68">
        <f>PERFIL_4_ESO!AW31*'4º ESO'!X48+PERFIL_4_ESO!BF31*'4º ESO'!AF48+PERFIL_4_ESO!BO31*'4º ESO'!AN48</f>
        <v>0</v>
      </c>
      <c r="AW48" s="68">
        <f>PERFIL_4_ESO!AX31*'4º ESO'!Y48+PERFIL_4_ESO!BG31*'4º ESO'!AG48+PERFIL_4_ESO!BP31*'4º ESO'!AO48</f>
        <v>0</v>
      </c>
      <c r="AX48" s="155">
        <f>PERFIL_4_ESO!AY31*'4º ESO'!Z48+PERFIL_4_ESO!BH31*'4º ESO'!AH48+PERFIL_4_ESO!BQ31*'4º ESO'!AP48</f>
        <v>0</v>
      </c>
      <c r="AY48" s="32">
        <f>IF(PERFIL_4_ESO!$BR31="",0,INDEX($A$20:$J$25,MATCH(PERFIL_4_ESO!$BR31,$B$20:$B$25,0),3))</f>
        <v>0</v>
      </c>
      <c r="AZ48" s="32">
        <f>IF(PERFIL_4_ESO!$BR31="",0,INDEX($A$20:$J$25,MATCH(PERFIL_4_ESO!$BR31,$B$20:$B$25,0),4))</f>
        <v>0</v>
      </c>
      <c r="BA48" s="32">
        <f>IF(PERFIL_4_ESO!$BR31="",0,INDEX($A$20:$J$25,MATCH(PERFIL_4_ESO!$BR31,$B$20:$B$25,0),5))</f>
        <v>0</v>
      </c>
      <c r="BB48" s="32">
        <f>IF(PERFIL_4_ESO!$BR31="",0,INDEX($A$20:$J$25,MATCH(PERFIL_4_ESO!$BR31,$B$20:$B$25,0),6))</f>
        <v>0</v>
      </c>
      <c r="BC48" s="32">
        <f>IF(PERFIL_4_ESO!$BR31="",0,INDEX($A$20:$J$25,MATCH(PERFIL_4_ESO!$BR31,$B$20:$B$25,0),7))</f>
        <v>0</v>
      </c>
      <c r="BD48" s="32">
        <f>IF(PERFIL_4_ESO!$BR31="",0,INDEX($A$20:$J$25,MATCH(PERFIL_4_ESO!$BR31,$B$20:$B$25,0),8))</f>
        <v>0</v>
      </c>
      <c r="BE48" s="32">
        <f>IF(PERFIL_4_ESO!$BR31="",0,INDEX($A$20:$J$25,MATCH(PERFIL_4_ESO!$BR31,$B$20:$B$25,0),9))</f>
        <v>0</v>
      </c>
      <c r="BF48" s="167">
        <f>IF(PERFIL_4_ESO!$BR31="",0,INDEX($A$20:$J$25,MATCH(PERFIL_4_ESO!$BR31,$B$20:$B$25,0),10))</f>
        <v>0</v>
      </c>
      <c r="BG48" s="32">
        <f>PERFIL_4_ESO!BS31*'4º ESO'!AY48</f>
        <v>0</v>
      </c>
      <c r="BH48" s="32">
        <f>PERFIL_4_ESO!BT31*'4º ESO'!AZ48</f>
        <v>0</v>
      </c>
      <c r="BI48" s="32">
        <f>PERFIL_4_ESO!BU31*'4º ESO'!BA48</f>
        <v>0</v>
      </c>
      <c r="BJ48" s="32">
        <f>PERFIL_4_ESO!BV31*'4º ESO'!BB48</f>
        <v>0</v>
      </c>
      <c r="BK48" s="32">
        <f>PERFIL_4_ESO!BW31*'4º ESO'!BC48</f>
        <v>0</v>
      </c>
      <c r="BL48" s="32">
        <f>PERFIL_4_ESO!BX31*'4º ESO'!BD48</f>
        <v>0</v>
      </c>
      <c r="BM48" s="32">
        <f>PERFIL_4_ESO!BY31*'4º ESO'!BE48</f>
        <v>0</v>
      </c>
      <c r="BN48" s="167">
        <f>PERFIL_4_ESO!BZ31*'4º ESO'!BF48</f>
        <v>0</v>
      </c>
      <c r="BO48" s="32">
        <f t="shared" si="10"/>
        <v>0</v>
      </c>
      <c r="BP48" s="32">
        <f t="shared" si="11"/>
        <v>0</v>
      </c>
      <c r="BQ48" s="32">
        <f t="shared" si="12"/>
        <v>0</v>
      </c>
      <c r="BR48" s="32">
        <f t="shared" si="13"/>
        <v>0</v>
      </c>
      <c r="BS48" s="32">
        <f t="shared" si="14"/>
        <v>0</v>
      </c>
      <c r="BT48" s="32">
        <f t="shared" si="15"/>
        <v>0</v>
      </c>
      <c r="BU48" s="32">
        <f t="shared" si="16"/>
        <v>0</v>
      </c>
      <c r="BV48" s="167">
        <f t="shared" si="17"/>
        <v>0</v>
      </c>
    </row>
    <row r="49" spans="1:74">
      <c r="A49" s="29">
        <v>19</v>
      </c>
      <c r="B49" s="30" t="s">
        <v>119</v>
      </c>
      <c r="C49" s="92">
        <f t="shared" si="2"/>
        <v>40</v>
      </c>
      <c r="D49">
        <f t="shared" si="3"/>
        <v>21</v>
      </c>
      <c r="E49">
        <f t="shared" si="4"/>
        <v>39</v>
      </c>
      <c r="F49">
        <f t="shared" si="5"/>
        <v>38</v>
      </c>
      <c r="G49">
        <f t="shared" si="6"/>
        <v>36</v>
      </c>
      <c r="H49">
        <f t="shared" si="7"/>
        <v>45</v>
      </c>
      <c r="I49">
        <f t="shared" si="8"/>
        <v>21</v>
      </c>
      <c r="J49" s="93">
        <f t="shared" si="9"/>
        <v>28</v>
      </c>
      <c r="K49" s="99">
        <f>PERFIL_4_ESO!C32*'4º ESO'!C$3+PERFIL_4_ESO!K32*'4º ESO'!C$4+PERFIL_4_ESO!S32*'4º ESO'!C$5+PERFIL_4_ESO!AA32*'4º ESO'!C$6+PERFIL_4_ESO!AI32*'4º ESO'!C$7</f>
        <v>0</v>
      </c>
      <c r="L49" s="15">
        <f>PERFIL_4_ESO!D32*'4º ESO'!D$3+PERFIL_4_ESO!L32*'4º ESO'!D$4+PERFIL_4_ESO!T32*'4º ESO'!D$5+PERFIL_4_ESO!AB32*'4º ESO'!D$6+PERFIL_4_ESO!AJ32*'4º ESO'!D$7</f>
        <v>0</v>
      </c>
      <c r="M49" s="15">
        <f>PERFIL_4_ESO!E32*'4º ESO'!E$3+PERFIL_4_ESO!M32*'4º ESO'!E$4+PERFIL_4_ESO!U32*'4º ESO'!E$5+PERFIL_4_ESO!AC32*'4º ESO'!E$6+PERFIL_4_ESO!AK32*'4º ESO'!E$7</f>
        <v>0</v>
      </c>
      <c r="N49" s="15">
        <f>PERFIL_4_ESO!F32*'4º ESO'!F$3+PERFIL_4_ESO!N32*'4º ESO'!F$4+PERFIL_4_ESO!V32*'4º ESO'!F$5+PERFIL_4_ESO!AD32*'4º ESO'!F$6+PERFIL_4_ESO!AL32*'4º ESO'!F$7</f>
        <v>0</v>
      </c>
      <c r="O49" s="15">
        <f>PERFIL_4_ESO!G32*'4º ESO'!G$3+PERFIL_4_ESO!O32*'4º ESO'!G$4+PERFIL_4_ESO!W32*'4º ESO'!G$5+PERFIL_4_ESO!AE32*'4º ESO'!G$6+PERFIL_4_ESO!AM32*'4º ESO'!G$7</f>
        <v>0</v>
      </c>
      <c r="P49" s="15">
        <f>PERFIL_4_ESO!H32*'4º ESO'!H$3+PERFIL_4_ESO!P32*'4º ESO'!H$4+PERFIL_4_ESO!X32*'4º ESO'!H$5+PERFIL_4_ESO!AF32*'4º ESO'!H$6+PERFIL_4_ESO!AN32*'4º ESO'!H$7</f>
        <v>0</v>
      </c>
      <c r="Q49" s="15">
        <f>PERFIL_4_ESO!I32*'4º ESO'!I$3+PERFIL_4_ESO!Q32*'4º ESO'!I$4+PERFIL_4_ESO!Y32*'4º ESO'!I$5+PERFIL_4_ESO!AG32*'4º ESO'!I$6+PERFIL_4_ESO!AO32*'4º ESO'!I$7</f>
        <v>0</v>
      </c>
      <c r="R49" s="15">
        <f>PERFIL_4_ESO!J32*'4º ESO'!J$3+PERFIL_4_ESO!R32*'4º ESO'!J$4+PERFIL_4_ESO!Z32*'4º ESO'!J$5+PERFIL_4_ESO!AH32*'4º ESO'!J$6+PERFIL_4_ESO!AP32*'4º ESO'!J$7</f>
        <v>0</v>
      </c>
      <c r="S49" s="161">
        <f>IF(PERFIL_4_ESO!$AQ32="",0,INDEX($A$9:$J$19,MATCH(PERFIL_4_ESO!$AQ32,$B$9:$B$19,0),3))</f>
        <v>0</v>
      </c>
      <c r="T49" s="32">
        <f>IF(PERFIL_4_ESO!$AQ32="",0,INDEX($A$9:$J$19,MATCH(PERFIL_4_ESO!$AQ32,$B$9:$B$19,0),4))</f>
        <v>0</v>
      </c>
      <c r="U49" s="32">
        <f>IF(PERFIL_4_ESO!$AQ32="",0,INDEX($A$9:$J$19,MATCH(PERFIL_4_ESO!$AQ32,$B$9:$B$19,0),5))</f>
        <v>0</v>
      </c>
      <c r="V49" s="32">
        <f>IF(PERFIL_4_ESO!$AQ32="",0,INDEX($A$9:$J$19,MATCH(PERFIL_4_ESO!$AQ32,$B$9:$B$19,0),6))</f>
        <v>0</v>
      </c>
      <c r="W49" s="32">
        <f>IF(PERFIL_4_ESO!$AQ32="",0,INDEX($A$9:$J$19,MATCH(PERFIL_4_ESO!$AQ32,$B$9:$B$19,0),7))</f>
        <v>0</v>
      </c>
      <c r="X49" s="32">
        <f>IF(PERFIL_4_ESO!$AQ32="",0,INDEX($A$9:$J$19,MATCH(PERFIL_4_ESO!$AQ32,$B$9:$B$19,0),8))</f>
        <v>0</v>
      </c>
      <c r="Y49" s="32">
        <f>IF(PERFIL_4_ESO!$AQ32="",0,INDEX($A$9:$J$19,MATCH(PERFIL_4_ESO!$AQ32,$B$9:$B$19,0),9))</f>
        <v>0</v>
      </c>
      <c r="Z49" s="167">
        <f>IF(PERFIL_4_ESO!$AQ32="",0,INDEX($A$9:$J$19,MATCH(PERFIL_4_ESO!$AQ32,$B$9:$B$19,0),10))</f>
        <v>0</v>
      </c>
      <c r="AA49" s="32">
        <f>IF(PERFIL_4_ESO!$AZ32="",0,INDEX($A$9:$J$19,MATCH(PERFIL_4_ESO!$AZ32,$B$9:$B$19,0),3))</f>
        <v>0</v>
      </c>
      <c r="AB49" s="32">
        <f>IF(PERFIL_4_ESO!$AZ32="",0,INDEX($A$9:$J$19,MATCH(PERFIL_4_ESO!$AZ32,$B$9:$B$19,0),4))</f>
        <v>0</v>
      </c>
      <c r="AC49" s="32">
        <f>IF(PERFIL_4_ESO!$AZ32="",0,INDEX($A$9:$J$19,MATCH(PERFIL_4_ESO!$AZ32,$B$9:$B$19,0),5))</f>
        <v>0</v>
      </c>
      <c r="AD49" s="32">
        <f>IF(PERFIL_4_ESO!$AZ32="",0,INDEX($A$9:$J$19,MATCH(PERFIL_4_ESO!$AZ32,$B$9:$B$19,0),6))</f>
        <v>0</v>
      </c>
      <c r="AE49" s="32">
        <f>IF(PERFIL_4_ESO!$AZ32="",0,INDEX($A$9:$J$19,MATCH(PERFIL_4_ESO!$AZ32,$B$9:$B$19,0),7))</f>
        <v>0</v>
      </c>
      <c r="AF49" s="32">
        <f>IF(PERFIL_4_ESO!$AZ32="",0,INDEX($A$9:$J$19,MATCH(PERFIL_4_ESO!$AZ32,$B$9:$B$19,0),8))</f>
        <v>0</v>
      </c>
      <c r="AG49" s="32">
        <f>IF(PERFIL_4_ESO!$AZ32="",0,INDEX($A$9:$J$19,MATCH(PERFIL_4_ESO!$AZ32,$B$9:$B$19,0),9))</f>
        <v>0</v>
      </c>
      <c r="AH49" s="167">
        <f>IF(PERFIL_4_ESO!$AZ32="",0,INDEX($A$9:$J$19,MATCH(PERFIL_4_ESO!$AZ32,$B$9:$B$19,0),10))</f>
        <v>0</v>
      </c>
      <c r="AI49" s="32">
        <f>IF(PERFIL_4_ESO!$BI32="",0,INDEX($A$9:$J$19,MATCH(PERFIL_4_ESO!$BI32,$B$9:$B$19,0),3))</f>
        <v>0</v>
      </c>
      <c r="AJ49" s="32">
        <f>IF(PERFIL_4_ESO!$BI32="",0,INDEX($A$9:$J$19,MATCH(PERFIL_4_ESO!$BI32,$B$9:$B$19,0),4))</f>
        <v>0</v>
      </c>
      <c r="AK49" s="32">
        <f>IF(PERFIL_4_ESO!$BI32="",0,INDEX($A$9:$J$19,MATCH(PERFIL_4_ESO!$BI32,$B$9:$B$19,0),5))</f>
        <v>0</v>
      </c>
      <c r="AL49" s="32">
        <f>IF(PERFIL_4_ESO!$BI32="",0,INDEX($A$9:$J$19,MATCH(PERFIL_4_ESO!$BI32,$B$9:$B$19,0),6))</f>
        <v>0</v>
      </c>
      <c r="AM49" s="32">
        <f>IF(PERFIL_4_ESO!$BI32="",0,INDEX($A$9:$J$19,MATCH(PERFIL_4_ESO!$BI32,$B$9:$B$19,0),7))</f>
        <v>0</v>
      </c>
      <c r="AN49" s="32">
        <f>IF(PERFIL_4_ESO!$BI32="",0,INDEX($A$9:$J$19,MATCH(PERFIL_4_ESO!$BI32,$B$9:$B$19,0),8))</f>
        <v>0</v>
      </c>
      <c r="AO49" s="32">
        <f>IF(PERFIL_4_ESO!$BI32="",0,INDEX($A$9:$J$19,MATCH(PERFIL_4_ESO!$BI32,$B$9:$B$19,0),9))</f>
        <v>0</v>
      </c>
      <c r="AP49" s="167">
        <f>IF(PERFIL_4_ESO!$BI32="",0,INDEX($A$9:$J$19,MATCH(PERFIL_4_ESO!$BI32,$B$9:$B$19,0),10))</f>
        <v>0</v>
      </c>
      <c r="AQ49" s="68">
        <f>PERFIL_4_ESO!AR32*'4º ESO'!S49+PERFIL_4_ESO!BA32*'4º ESO'!AA49+PERFIL_4_ESO!BJ32*'4º ESO'!AI49</f>
        <v>0</v>
      </c>
      <c r="AR49" s="68">
        <f>PERFIL_4_ESO!AS32*'4º ESO'!T49+PERFIL_4_ESO!BB32*'4º ESO'!AB49+PERFIL_4_ESO!BK32*'4º ESO'!AJ49</f>
        <v>0</v>
      </c>
      <c r="AS49" s="68">
        <f>PERFIL_4_ESO!AT32*'4º ESO'!U49+PERFIL_4_ESO!BC32*'4º ESO'!AC49+PERFIL_4_ESO!BL32*'4º ESO'!AK49</f>
        <v>0</v>
      </c>
      <c r="AT49" s="68">
        <f>PERFIL_4_ESO!AU32*'4º ESO'!V49+PERFIL_4_ESO!BD32*'4º ESO'!AD49+PERFIL_4_ESO!BM32*'4º ESO'!AL49</f>
        <v>0</v>
      </c>
      <c r="AU49" s="68">
        <f>PERFIL_4_ESO!AV32*'4º ESO'!W49+PERFIL_4_ESO!BE32*'4º ESO'!AE49+PERFIL_4_ESO!BN32*'4º ESO'!AM49</f>
        <v>0</v>
      </c>
      <c r="AV49" s="68">
        <f>PERFIL_4_ESO!AW32*'4º ESO'!X49+PERFIL_4_ESO!BF32*'4º ESO'!AF49+PERFIL_4_ESO!BO32*'4º ESO'!AN49</f>
        <v>0</v>
      </c>
      <c r="AW49" s="68">
        <f>PERFIL_4_ESO!AX32*'4º ESO'!Y49+PERFIL_4_ESO!BG32*'4º ESO'!AG49+PERFIL_4_ESO!BP32*'4º ESO'!AO49</f>
        <v>0</v>
      </c>
      <c r="AX49" s="155">
        <f>PERFIL_4_ESO!AY32*'4º ESO'!Z49+PERFIL_4_ESO!BH32*'4º ESO'!AH49+PERFIL_4_ESO!BQ32*'4º ESO'!AP49</f>
        <v>0</v>
      </c>
      <c r="AY49" s="32">
        <f>IF(PERFIL_4_ESO!$BR32="",0,INDEX($A$20:$J$25,MATCH(PERFIL_4_ESO!$BR32,$B$20:$B$25,0),3))</f>
        <v>0</v>
      </c>
      <c r="AZ49" s="32">
        <f>IF(PERFIL_4_ESO!$BR32="",0,INDEX($A$20:$J$25,MATCH(PERFIL_4_ESO!$BR32,$B$20:$B$25,0),4))</f>
        <v>0</v>
      </c>
      <c r="BA49" s="32">
        <f>IF(PERFIL_4_ESO!$BR32="",0,INDEX($A$20:$J$25,MATCH(PERFIL_4_ESO!$BR32,$B$20:$B$25,0),5))</f>
        <v>0</v>
      </c>
      <c r="BB49" s="32">
        <f>IF(PERFIL_4_ESO!$BR32="",0,INDEX($A$20:$J$25,MATCH(PERFIL_4_ESO!$BR32,$B$20:$B$25,0),6))</f>
        <v>0</v>
      </c>
      <c r="BC49" s="32">
        <f>IF(PERFIL_4_ESO!$BR32="",0,INDEX($A$20:$J$25,MATCH(PERFIL_4_ESO!$BR32,$B$20:$B$25,0),7))</f>
        <v>0</v>
      </c>
      <c r="BD49" s="32">
        <f>IF(PERFIL_4_ESO!$BR32="",0,INDEX($A$20:$J$25,MATCH(PERFIL_4_ESO!$BR32,$B$20:$B$25,0),8))</f>
        <v>0</v>
      </c>
      <c r="BE49" s="32">
        <f>IF(PERFIL_4_ESO!$BR32="",0,INDEX($A$20:$J$25,MATCH(PERFIL_4_ESO!$BR32,$B$20:$B$25,0),9))</f>
        <v>0</v>
      </c>
      <c r="BF49" s="167">
        <f>IF(PERFIL_4_ESO!$BR32="",0,INDEX($A$20:$J$25,MATCH(PERFIL_4_ESO!$BR32,$B$20:$B$25,0),10))</f>
        <v>0</v>
      </c>
      <c r="BG49" s="32">
        <f>PERFIL_4_ESO!BS32*'4º ESO'!AY49</f>
        <v>0</v>
      </c>
      <c r="BH49" s="32">
        <f>PERFIL_4_ESO!BT32*'4º ESO'!AZ49</f>
        <v>0</v>
      </c>
      <c r="BI49" s="32">
        <f>PERFIL_4_ESO!BU32*'4º ESO'!BA49</f>
        <v>0</v>
      </c>
      <c r="BJ49" s="32">
        <f>PERFIL_4_ESO!BV32*'4º ESO'!BB49</f>
        <v>0</v>
      </c>
      <c r="BK49" s="32">
        <f>PERFIL_4_ESO!BW32*'4º ESO'!BC49</f>
        <v>0</v>
      </c>
      <c r="BL49" s="32">
        <f>PERFIL_4_ESO!BX32*'4º ESO'!BD49</f>
        <v>0</v>
      </c>
      <c r="BM49" s="32">
        <f>PERFIL_4_ESO!BY32*'4º ESO'!BE49</f>
        <v>0</v>
      </c>
      <c r="BN49" s="167">
        <f>PERFIL_4_ESO!BZ32*'4º ESO'!BF49</f>
        <v>0</v>
      </c>
      <c r="BO49" s="32">
        <f t="shared" si="10"/>
        <v>0</v>
      </c>
      <c r="BP49" s="32">
        <f t="shared" si="11"/>
        <v>0</v>
      </c>
      <c r="BQ49" s="32">
        <f t="shared" si="12"/>
        <v>0</v>
      </c>
      <c r="BR49" s="32">
        <f t="shared" si="13"/>
        <v>0</v>
      </c>
      <c r="BS49" s="32">
        <f t="shared" si="14"/>
        <v>0</v>
      </c>
      <c r="BT49" s="32">
        <f t="shared" si="15"/>
        <v>0</v>
      </c>
      <c r="BU49" s="32">
        <f t="shared" si="16"/>
        <v>0</v>
      </c>
      <c r="BV49" s="167">
        <f t="shared" si="17"/>
        <v>0</v>
      </c>
    </row>
    <row r="50" spans="1:74">
      <c r="A50" s="66">
        <v>20</v>
      </c>
      <c r="B50" s="28" t="s">
        <v>120</v>
      </c>
      <c r="C50" s="92">
        <f t="shared" si="2"/>
        <v>40</v>
      </c>
      <c r="D50">
        <f t="shared" si="3"/>
        <v>21</v>
      </c>
      <c r="E50">
        <f t="shared" si="4"/>
        <v>39</v>
      </c>
      <c r="F50">
        <f t="shared" si="5"/>
        <v>38</v>
      </c>
      <c r="G50">
        <f t="shared" si="6"/>
        <v>36</v>
      </c>
      <c r="H50">
        <f t="shared" si="7"/>
        <v>45</v>
      </c>
      <c r="I50">
        <f t="shared" si="8"/>
        <v>21</v>
      </c>
      <c r="J50" s="93">
        <f t="shared" si="9"/>
        <v>28</v>
      </c>
      <c r="K50" s="99">
        <f>PERFIL_4_ESO!C33*'4º ESO'!C$3+PERFIL_4_ESO!K33*'4º ESO'!C$4+PERFIL_4_ESO!S33*'4º ESO'!C$5+PERFIL_4_ESO!AA33*'4º ESO'!C$6+PERFIL_4_ESO!AI33*'4º ESO'!C$7</f>
        <v>0</v>
      </c>
      <c r="L50" s="15">
        <f>PERFIL_4_ESO!D33*'4º ESO'!D$3+PERFIL_4_ESO!L33*'4º ESO'!D$4+PERFIL_4_ESO!T33*'4º ESO'!D$5+PERFIL_4_ESO!AB33*'4º ESO'!D$6+PERFIL_4_ESO!AJ33*'4º ESO'!D$7</f>
        <v>0</v>
      </c>
      <c r="M50" s="15">
        <f>PERFIL_4_ESO!E33*'4º ESO'!E$3+PERFIL_4_ESO!M33*'4º ESO'!E$4+PERFIL_4_ESO!U33*'4º ESO'!E$5+PERFIL_4_ESO!AC33*'4º ESO'!E$6+PERFIL_4_ESO!AK33*'4º ESO'!E$7</f>
        <v>0</v>
      </c>
      <c r="N50" s="15">
        <f>PERFIL_4_ESO!F33*'4º ESO'!F$3+PERFIL_4_ESO!N33*'4º ESO'!F$4+PERFIL_4_ESO!V33*'4º ESO'!F$5+PERFIL_4_ESO!AD33*'4º ESO'!F$6+PERFIL_4_ESO!AL33*'4º ESO'!F$7</f>
        <v>0</v>
      </c>
      <c r="O50" s="15">
        <f>PERFIL_4_ESO!G33*'4º ESO'!G$3+PERFIL_4_ESO!O33*'4º ESO'!G$4+PERFIL_4_ESO!W33*'4º ESO'!G$5+PERFIL_4_ESO!AE33*'4º ESO'!G$6+PERFIL_4_ESO!AM33*'4º ESO'!G$7</f>
        <v>0</v>
      </c>
      <c r="P50" s="15">
        <f>PERFIL_4_ESO!H33*'4º ESO'!H$3+PERFIL_4_ESO!P33*'4º ESO'!H$4+PERFIL_4_ESO!X33*'4º ESO'!H$5+PERFIL_4_ESO!AF33*'4º ESO'!H$6+PERFIL_4_ESO!AN33*'4º ESO'!H$7</f>
        <v>0</v>
      </c>
      <c r="Q50" s="15">
        <f>PERFIL_4_ESO!I33*'4º ESO'!I$3+PERFIL_4_ESO!Q33*'4º ESO'!I$4+PERFIL_4_ESO!Y33*'4º ESO'!I$5+PERFIL_4_ESO!AG33*'4º ESO'!I$6+PERFIL_4_ESO!AO33*'4º ESO'!I$7</f>
        <v>0</v>
      </c>
      <c r="R50" s="15">
        <f>PERFIL_4_ESO!J33*'4º ESO'!J$3+PERFIL_4_ESO!R33*'4º ESO'!J$4+PERFIL_4_ESO!Z33*'4º ESO'!J$5+PERFIL_4_ESO!AH33*'4º ESO'!J$6+PERFIL_4_ESO!AP33*'4º ESO'!J$7</f>
        <v>0</v>
      </c>
      <c r="S50" s="161">
        <f>IF(PERFIL_4_ESO!$AQ33="",0,INDEX($A$9:$J$19,MATCH(PERFIL_4_ESO!$AQ33,$B$9:$B$19,0),3))</f>
        <v>0</v>
      </c>
      <c r="T50" s="32">
        <f>IF(PERFIL_4_ESO!$AQ33="",0,INDEX($A$9:$J$19,MATCH(PERFIL_4_ESO!$AQ33,$B$9:$B$19,0),4))</f>
        <v>0</v>
      </c>
      <c r="U50" s="32">
        <f>IF(PERFIL_4_ESO!$AQ33="",0,INDEX($A$9:$J$19,MATCH(PERFIL_4_ESO!$AQ33,$B$9:$B$19,0),5))</f>
        <v>0</v>
      </c>
      <c r="V50" s="32">
        <f>IF(PERFIL_4_ESO!$AQ33="",0,INDEX($A$9:$J$19,MATCH(PERFIL_4_ESO!$AQ33,$B$9:$B$19,0),6))</f>
        <v>0</v>
      </c>
      <c r="W50" s="32">
        <f>IF(PERFIL_4_ESO!$AQ33="",0,INDEX($A$9:$J$19,MATCH(PERFIL_4_ESO!$AQ33,$B$9:$B$19,0),7))</f>
        <v>0</v>
      </c>
      <c r="X50" s="32">
        <f>IF(PERFIL_4_ESO!$AQ33="",0,INDEX($A$9:$J$19,MATCH(PERFIL_4_ESO!$AQ33,$B$9:$B$19,0),8))</f>
        <v>0</v>
      </c>
      <c r="Y50" s="32">
        <f>IF(PERFIL_4_ESO!$AQ33="",0,INDEX($A$9:$J$19,MATCH(PERFIL_4_ESO!$AQ33,$B$9:$B$19,0),9))</f>
        <v>0</v>
      </c>
      <c r="Z50" s="167">
        <f>IF(PERFIL_4_ESO!$AQ33="",0,INDEX($A$9:$J$19,MATCH(PERFIL_4_ESO!$AQ33,$B$9:$B$19,0),10))</f>
        <v>0</v>
      </c>
      <c r="AA50" s="32">
        <f>IF(PERFIL_4_ESO!$AZ33="",0,INDEX($A$9:$J$19,MATCH(PERFIL_4_ESO!$AZ33,$B$9:$B$19,0),3))</f>
        <v>0</v>
      </c>
      <c r="AB50" s="32">
        <f>IF(PERFIL_4_ESO!$AZ33="",0,INDEX($A$9:$J$19,MATCH(PERFIL_4_ESO!$AZ33,$B$9:$B$19,0),4))</f>
        <v>0</v>
      </c>
      <c r="AC50" s="32">
        <f>IF(PERFIL_4_ESO!$AZ33="",0,INDEX($A$9:$J$19,MATCH(PERFIL_4_ESO!$AZ33,$B$9:$B$19,0),5))</f>
        <v>0</v>
      </c>
      <c r="AD50" s="32">
        <f>IF(PERFIL_4_ESO!$AZ33="",0,INDEX($A$9:$J$19,MATCH(PERFIL_4_ESO!$AZ33,$B$9:$B$19,0),6))</f>
        <v>0</v>
      </c>
      <c r="AE50" s="32">
        <f>IF(PERFIL_4_ESO!$AZ33="",0,INDEX($A$9:$J$19,MATCH(PERFIL_4_ESO!$AZ33,$B$9:$B$19,0),7))</f>
        <v>0</v>
      </c>
      <c r="AF50" s="32">
        <f>IF(PERFIL_4_ESO!$AZ33="",0,INDEX($A$9:$J$19,MATCH(PERFIL_4_ESO!$AZ33,$B$9:$B$19,0),8))</f>
        <v>0</v>
      </c>
      <c r="AG50" s="32">
        <f>IF(PERFIL_4_ESO!$AZ33="",0,INDEX($A$9:$J$19,MATCH(PERFIL_4_ESO!$AZ33,$B$9:$B$19,0),9))</f>
        <v>0</v>
      </c>
      <c r="AH50" s="167">
        <f>IF(PERFIL_4_ESO!$AZ33="",0,INDEX($A$9:$J$19,MATCH(PERFIL_4_ESO!$AZ33,$B$9:$B$19,0),10))</f>
        <v>0</v>
      </c>
      <c r="AI50" s="32">
        <f>IF(PERFIL_4_ESO!$BI33="",0,INDEX($A$9:$J$19,MATCH(PERFIL_4_ESO!$BI33,$B$9:$B$19,0),3))</f>
        <v>0</v>
      </c>
      <c r="AJ50" s="32">
        <f>IF(PERFIL_4_ESO!$BI33="",0,INDEX($A$9:$J$19,MATCH(PERFIL_4_ESO!$BI33,$B$9:$B$19,0),4))</f>
        <v>0</v>
      </c>
      <c r="AK50" s="32">
        <f>IF(PERFIL_4_ESO!$BI33="",0,INDEX($A$9:$J$19,MATCH(PERFIL_4_ESO!$BI33,$B$9:$B$19,0),5))</f>
        <v>0</v>
      </c>
      <c r="AL50" s="32">
        <f>IF(PERFIL_4_ESO!$BI33="",0,INDEX($A$9:$J$19,MATCH(PERFIL_4_ESO!$BI33,$B$9:$B$19,0),6))</f>
        <v>0</v>
      </c>
      <c r="AM50" s="32">
        <f>IF(PERFIL_4_ESO!$BI33="",0,INDEX($A$9:$J$19,MATCH(PERFIL_4_ESO!$BI33,$B$9:$B$19,0),7))</f>
        <v>0</v>
      </c>
      <c r="AN50" s="32">
        <f>IF(PERFIL_4_ESO!$BI33="",0,INDEX($A$9:$J$19,MATCH(PERFIL_4_ESO!$BI33,$B$9:$B$19,0),8))</f>
        <v>0</v>
      </c>
      <c r="AO50" s="32">
        <f>IF(PERFIL_4_ESO!$BI33="",0,INDEX($A$9:$J$19,MATCH(PERFIL_4_ESO!$BI33,$B$9:$B$19,0),9))</f>
        <v>0</v>
      </c>
      <c r="AP50" s="167">
        <f>IF(PERFIL_4_ESO!$BI33="",0,INDEX($A$9:$J$19,MATCH(PERFIL_4_ESO!$BI33,$B$9:$B$19,0),10))</f>
        <v>0</v>
      </c>
      <c r="AQ50" s="68">
        <f>PERFIL_4_ESO!AR33*'4º ESO'!S50+PERFIL_4_ESO!BA33*'4º ESO'!AA50+PERFIL_4_ESO!BJ33*'4º ESO'!AI50</f>
        <v>0</v>
      </c>
      <c r="AR50" s="68">
        <f>PERFIL_4_ESO!AS33*'4º ESO'!T50+PERFIL_4_ESO!BB33*'4º ESO'!AB50+PERFIL_4_ESO!BK33*'4º ESO'!AJ50</f>
        <v>0</v>
      </c>
      <c r="AS50" s="68">
        <f>PERFIL_4_ESO!AT33*'4º ESO'!U50+PERFIL_4_ESO!BC33*'4º ESO'!AC50+PERFIL_4_ESO!BL33*'4º ESO'!AK50</f>
        <v>0</v>
      </c>
      <c r="AT50" s="68">
        <f>PERFIL_4_ESO!AU33*'4º ESO'!V50+PERFIL_4_ESO!BD33*'4º ESO'!AD50+PERFIL_4_ESO!BM33*'4º ESO'!AL50</f>
        <v>0</v>
      </c>
      <c r="AU50" s="68">
        <f>PERFIL_4_ESO!AV33*'4º ESO'!W50+PERFIL_4_ESO!BE33*'4º ESO'!AE50+PERFIL_4_ESO!BN33*'4º ESO'!AM50</f>
        <v>0</v>
      </c>
      <c r="AV50" s="68">
        <f>PERFIL_4_ESO!AW33*'4º ESO'!X50+PERFIL_4_ESO!BF33*'4º ESO'!AF50+PERFIL_4_ESO!BO33*'4º ESO'!AN50</f>
        <v>0</v>
      </c>
      <c r="AW50" s="68">
        <f>PERFIL_4_ESO!AX33*'4º ESO'!Y50+PERFIL_4_ESO!BG33*'4º ESO'!AG50+PERFIL_4_ESO!BP33*'4º ESO'!AO50</f>
        <v>0</v>
      </c>
      <c r="AX50" s="155">
        <f>PERFIL_4_ESO!AY33*'4º ESO'!Z50+PERFIL_4_ESO!BH33*'4º ESO'!AH50+PERFIL_4_ESO!BQ33*'4º ESO'!AP50</f>
        <v>0</v>
      </c>
      <c r="AY50" s="32">
        <f>IF(PERFIL_4_ESO!$BR33="",0,INDEX($A$20:$J$25,MATCH(PERFIL_4_ESO!$BR33,$B$20:$B$25,0),3))</f>
        <v>0</v>
      </c>
      <c r="AZ50" s="32">
        <f>IF(PERFIL_4_ESO!$BR33="",0,INDEX($A$20:$J$25,MATCH(PERFIL_4_ESO!$BR33,$B$20:$B$25,0),4))</f>
        <v>0</v>
      </c>
      <c r="BA50" s="32">
        <f>IF(PERFIL_4_ESO!$BR33="",0,INDEX($A$20:$J$25,MATCH(PERFIL_4_ESO!$BR33,$B$20:$B$25,0),5))</f>
        <v>0</v>
      </c>
      <c r="BB50" s="32">
        <f>IF(PERFIL_4_ESO!$BR33="",0,INDEX($A$20:$J$25,MATCH(PERFIL_4_ESO!$BR33,$B$20:$B$25,0),6))</f>
        <v>0</v>
      </c>
      <c r="BC50" s="32">
        <f>IF(PERFIL_4_ESO!$BR33="",0,INDEX($A$20:$J$25,MATCH(PERFIL_4_ESO!$BR33,$B$20:$B$25,0),7))</f>
        <v>0</v>
      </c>
      <c r="BD50" s="32">
        <f>IF(PERFIL_4_ESO!$BR33="",0,INDEX($A$20:$J$25,MATCH(PERFIL_4_ESO!$BR33,$B$20:$B$25,0),8))</f>
        <v>0</v>
      </c>
      <c r="BE50" s="32">
        <f>IF(PERFIL_4_ESO!$BR33="",0,INDEX($A$20:$J$25,MATCH(PERFIL_4_ESO!$BR33,$B$20:$B$25,0),9))</f>
        <v>0</v>
      </c>
      <c r="BF50" s="167">
        <f>IF(PERFIL_4_ESO!$BR33="",0,INDEX($A$20:$J$25,MATCH(PERFIL_4_ESO!$BR33,$B$20:$B$25,0),10))</f>
        <v>0</v>
      </c>
      <c r="BG50" s="32">
        <f>PERFIL_4_ESO!BS33*'4º ESO'!AY50</f>
        <v>0</v>
      </c>
      <c r="BH50" s="32">
        <f>PERFIL_4_ESO!BT33*'4º ESO'!AZ50</f>
        <v>0</v>
      </c>
      <c r="BI50" s="32">
        <f>PERFIL_4_ESO!BU33*'4º ESO'!BA50</f>
        <v>0</v>
      </c>
      <c r="BJ50" s="32">
        <f>PERFIL_4_ESO!BV33*'4º ESO'!BB50</f>
        <v>0</v>
      </c>
      <c r="BK50" s="32">
        <f>PERFIL_4_ESO!BW33*'4º ESO'!BC50</f>
        <v>0</v>
      </c>
      <c r="BL50" s="32">
        <f>PERFIL_4_ESO!BX33*'4º ESO'!BD50</f>
        <v>0</v>
      </c>
      <c r="BM50" s="32">
        <f>PERFIL_4_ESO!BY33*'4º ESO'!BE50</f>
        <v>0</v>
      </c>
      <c r="BN50" s="167">
        <f>PERFIL_4_ESO!BZ33*'4º ESO'!BF50</f>
        <v>0</v>
      </c>
      <c r="BO50" s="32">
        <f t="shared" si="10"/>
        <v>0</v>
      </c>
      <c r="BP50" s="32">
        <f t="shared" si="11"/>
        <v>0</v>
      </c>
      <c r="BQ50" s="32">
        <f t="shared" si="12"/>
        <v>0</v>
      </c>
      <c r="BR50" s="32">
        <f t="shared" si="13"/>
        <v>0</v>
      </c>
      <c r="BS50" s="32">
        <f t="shared" si="14"/>
        <v>0</v>
      </c>
      <c r="BT50" s="32">
        <f t="shared" si="15"/>
        <v>0</v>
      </c>
      <c r="BU50" s="32">
        <f t="shared" si="16"/>
        <v>0</v>
      </c>
      <c r="BV50" s="167">
        <f t="shared" si="17"/>
        <v>0</v>
      </c>
    </row>
    <row r="51" spans="1:74">
      <c r="A51" s="29">
        <v>21</v>
      </c>
      <c r="B51" s="30" t="s">
        <v>121</v>
      </c>
      <c r="C51" s="92">
        <f t="shared" si="2"/>
        <v>40</v>
      </c>
      <c r="D51">
        <f t="shared" si="3"/>
        <v>21</v>
      </c>
      <c r="E51">
        <f t="shared" si="4"/>
        <v>39</v>
      </c>
      <c r="F51">
        <f t="shared" si="5"/>
        <v>38</v>
      </c>
      <c r="G51">
        <f t="shared" si="6"/>
        <v>36</v>
      </c>
      <c r="H51">
        <f t="shared" si="7"/>
        <v>45</v>
      </c>
      <c r="I51">
        <f t="shared" si="8"/>
        <v>21</v>
      </c>
      <c r="J51" s="93">
        <f t="shared" si="9"/>
        <v>28</v>
      </c>
      <c r="K51" s="99">
        <f>PERFIL_4_ESO!C34*'4º ESO'!C$3+PERFIL_4_ESO!K34*'4º ESO'!C$4+PERFIL_4_ESO!S34*'4º ESO'!C$5+PERFIL_4_ESO!AA34*'4º ESO'!C$6+PERFIL_4_ESO!AI34*'4º ESO'!C$7</f>
        <v>0</v>
      </c>
      <c r="L51" s="15">
        <f>PERFIL_4_ESO!D34*'4º ESO'!D$3+PERFIL_4_ESO!L34*'4º ESO'!D$4+PERFIL_4_ESO!T34*'4º ESO'!D$5+PERFIL_4_ESO!AB34*'4º ESO'!D$6+PERFIL_4_ESO!AJ34*'4º ESO'!D$7</f>
        <v>0</v>
      </c>
      <c r="M51" s="15">
        <f>PERFIL_4_ESO!E34*'4º ESO'!E$3+PERFIL_4_ESO!M34*'4º ESO'!E$4+PERFIL_4_ESO!U34*'4º ESO'!E$5+PERFIL_4_ESO!AC34*'4º ESO'!E$6+PERFIL_4_ESO!AK34*'4º ESO'!E$7</f>
        <v>0</v>
      </c>
      <c r="N51" s="15">
        <f>PERFIL_4_ESO!F34*'4º ESO'!F$3+PERFIL_4_ESO!N34*'4º ESO'!F$4+PERFIL_4_ESO!V34*'4º ESO'!F$5+PERFIL_4_ESO!AD34*'4º ESO'!F$6+PERFIL_4_ESO!AL34*'4º ESO'!F$7</f>
        <v>0</v>
      </c>
      <c r="O51" s="15">
        <f>PERFIL_4_ESO!G34*'4º ESO'!G$3+PERFIL_4_ESO!O34*'4º ESO'!G$4+PERFIL_4_ESO!W34*'4º ESO'!G$5+PERFIL_4_ESO!AE34*'4º ESO'!G$6+PERFIL_4_ESO!AM34*'4º ESO'!G$7</f>
        <v>0</v>
      </c>
      <c r="P51" s="15">
        <f>PERFIL_4_ESO!H34*'4º ESO'!H$3+PERFIL_4_ESO!P34*'4º ESO'!H$4+PERFIL_4_ESO!X34*'4º ESO'!H$5+PERFIL_4_ESO!AF34*'4º ESO'!H$6+PERFIL_4_ESO!AN34*'4º ESO'!H$7</f>
        <v>0</v>
      </c>
      <c r="Q51" s="15">
        <f>PERFIL_4_ESO!I34*'4º ESO'!I$3+PERFIL_4_ESO!Q34*'4º ESO'!I$4+PERFIL_4_ESO!Y34*'4º ESO'!I$5+PERFIL_4_ESO!AG34*'4º ESO'!I$6+PERFIL_4_ESO!AO34*'4º ESO'!I$7</f>
        <v>0</v>
      </c>
      <c r="R51" s="15">
        <f>PERFIL_4_ESO!J34*'4º ESO'!J$3+PERFIL_4_ESO!R34*'4º ESO'!J$4+PERFIL_4_ESO!Z34*'4º ESO'!J$5+PERFIL_4_ESO!AH34*'4º ESO'!J$6+PERFIL_4_ESO!AP34*'4º ESO'!J$7</f>
        <v>0</v>
      </c>
      <c r="S51" s="161">
        <f>IF(PERFIL_4_ESO!$AQ34="",0,INDEX($A$9:$J$19,MATCH(PERFIL_4_ESO!$AQ34,$B$9:$B$19,0),3))</f>
        <v>0</v>
      </c>
      <c r="T51" s="32">
        <f>IF(PERFIL_4_ESO!$AQ34="",0,INDEX($A$9:$J$19,MATCH(PERFIL_4_ESO!$AQ34,$B$9:$B$19,0),4))</f>
        <v>0</v>
      </c>
      <c r="U51" s="32">
        <f>IF(PERFIL_4_ESO!$AQ34="",0,INDEX($A$9:$J$19,MATCH(PERFIL_4_ESO!$AQ34,$B$9:$B$19,0),5))</f>
        <v>0</v>
      </c>
      <c r="V51" s="32">
        <f>IF(PERFIL_4_ESO!$AQ34="",0,INDEX($A$9:$J$19,MATCH(PERFIL_4_ESO!$AQ34,$B$9:$B$19,0),6))</f>
        <v>0</v>
      </c>
      <c r="W51" s="32">
        <f>IF(PERFIL_4_ESO!$AQ34="",0,INDEX($A$9:$J$19,MATCH(PERFIL_4_ESO!$AQ34,$B$9:$B$19,0),7))</f>
        <v>0</v>
      </c>
      <c r="X51" s="32">
        <f>IF(PERFIL_4_ESO!$AQ34="",0,INDEX($A$9:$J$19,MATCH(PERFIL_4_ESO!$AQ34,$B$9:$B$19,0),8))</f>
        <v>0</v>
      </c>
      <c r="Y51" s="32">
        <f>IF(PERFIL_4_ESO!$AQ34="",0,INDEX($A$9:$J$19,MATCH(PERFIL_4_ESO!$AQ34,$B$9:$B$19,0),9))</f>
        <v>0</v>
      </c>
      <c r="Z51" s="167">
        <f>IF(PERFIL_4_ESO!$AQ34="",0,INDEX($A$9:$J$19,MATCH(PERFIL_4_ESO!$AQ34,$B$9:$B$19,0),10))</f>
        <v>0</v>
      </c>
      <c r="AA51" s="32">
        <f>IF(PERFIL_4_ESO!$AZ34="",0,INDEX($A$9:$J$19,MATCH(PERFIL_4_ESO!$AZ34,$B$9:$B$19,0),3))</f>
        <v>0</v>
      </c>
      <c r="AB51" s="32">
        <f>IF(PERFIL_4_ESO!$AZ34="",0,INDEX($A$9:$J$19,MATCH(PERFIL_4_ESO!$AZ34,$B$9:$B$19,0),4))</f>
        <v>0</v>
      </c>
      <c r="AC51" s="32">
        <f>IF(PERFIL_4_ESO!$AZ34="",0,INDEX($A$9:$J$19,MATCH(PERFIL_4_ESO!$AZ34,$B$9:$B$19,0),5))</f>
        <v>0</v>
      </c>
      <c r="AD51" s="32">
        <f>IF(PERFIL_4_ESO!$AZ34="",0,INDEX($A$9:$J$19,MATCH(PERFIL_4_ESO!$AZ34,$B$9:$B$19,0),6))</f>
        <v>0</v>
      </c>
      <c r="AE51" s="32">
        <f>IF(PERFIL_4_ESO!$AZ34="",0,INDEX($A$9:$J$19,MATCH(PERFIL_4_ESO!$AZ34,$B$9:$B$19,0),7))</f>
        <v>0</v>
      </c>
      <c r="AF51" s="32">
        <f>IF(PERFIL_4_ESO!$AZ34="",0,INDEX($A$9:$J$19,MATCH(PERFIL_4_ESO!$AZ34,$B$9:$B$19,0),8))</f>
        <v>0</v>
      </c>
      <c r="AG51" s="32">
        <f>IF(PERFIL_4_ESO!$AZ34="",0,INDEX($A$9:$J$19,MATCH(PERFIL_4_ESO!$AZ34,$B$9:$B$19,0),9))</f>
        <v>0</v>
      </c>
      <c r="AH51" s="167">
        <f>IF(PERFIL_4_ESO!$AZ34="",0,INDEX($A$9:$J$19,MATCH(PERFIL_4_ESO!$AZ34,$B$9:$B$19,0),10))</f>
        <v>0</v>
      </c>
      <c r="AI51" s="32">
        <f>IF(PERFIL_4_ESO!$BI34="",0,INDEX($A$9:$J$19,MATCH(PERFIL_4_ESO!$BI34,$B$9:$B$19,0),3))</f>
        <v>0</v>
      </c>
      <c r="AJ51" s="32">
        <f>IF(PERFIL_4_ESO!$BI34="",0,INDEX($A$9:$J$19,MATCH(PERFIL_4_ESO!$BI34,$B$9:$B$19,0),4))</f>
        <v>0</v>
      </c>
      <c r="AK51" s="32">
        <f>IF(PERFIL_4_ESO!$BI34="",0,INDEX($A$9:$J$19,MATCH(PERFIL_4_ESO!$BI34,$B$9:$B$19,0),5))</f>
        <v>0</v>
      </c>
      <c r="AL51" s="32">
        <f>IF(PERFIL_4_ESO!$BI34="",0,INDEX($A$9:$J$19,MATCH(PERFIL_4_ESO!$BI34,$B$9:$B$19,0),6))</f>
        <v>0</v>
      </c>
      <c r="AM51" s="32">
        <f>IF(PERFIL_4_ESO!$BI34="",0,INDEX($A$9:$J$19,MATCH(PERFIL_4_ESO!$BI34,$B$9:$B$19,0),7))</f>
        <v>0</v>
      </c>
      <c r="AN51" s="32">
        <f>IF(PERFIL_4_ESO!$BI34="",0,INDEX($A$9:$J$19,MATCH(PERFIL_4_ESO!$BI34,$B$9:$B$19,0),8))</f>
        <v>0</v>
      </c>
      <c r="AO51" s="32">
        <f>IF(PERFIL_4_ESO!$BI34="",0,INDEX($A$9:$J$19,MATCH(PERFIL_4_ESO!$BI34,$B$9:$B$19,0),9))</f>
        <v>0</v>
      </c>
      <c r="AP51" s="167">
        <f>IF(PERFIL_4_ESO!$BI34="",0,INDEX($A$9:$J$19,MATCH(PERFIL_4_ESO!$BI34,$B$9:$B$19,0),10))</f>
        <v>0</v>
      </c>
      <c r="AQ51" s="68">
        <f>PERFIL_4_ESO!AR34*'4º ESO'!S51+PERFIL_4_ESO!BA34*'4º ESO'!AA51+PERFIL_4_ESO!BJ34*'4º ESO'!AI51</f>
        <v>0</v>
      </c>
      <c r="AR51" s="68">
        <f>PERFIL_4_ESO!AS34*'4º ESO'!T51+PERFIL_4_ESO!BB34*'4º ESO'!AB51+PERFIL_4_ESO!BK34*'4º ESO'!AJ51</f>
        <v>0</v>
      </c>
      <c r="AS51" s="68">
        <f>PERFIL_4_ESO!AT34*'4º ESO'!U51+PERFIL_4_ESO!BC34*'4º ESO'!AC51+PERFIL_4_ESO!BL34*'4º ESO'!AK51</f>
        <v>0</v>
      </c>
      <c r="AT51" s="68">
        <f>PERFIL_4_ESO!AU34*'4º ESO'!V51+PERFIL_4_ESO!BD34*'4º ESO'!AD51+PERFIL_4_ESO!BM34*'4º ESO'!AL51</f>
        <v>0</v>
      </c>
      <c r="AU51" s="68">
        <f>PERFIL_4_ESO!AV34*'4º ESO'!W51+PERFIL_4_ESO!BE34*'4º ESO'!AE51+PERFIL_4_ESO!BN34*'4º ESO'!AM51</f>
        <v>0</v>
      </c>
      <c r="AV51" s="68">
        <f>PERFIL_4_ESO!AW34*'4º ESO'!X51+PERFIL_4_ESO!BF34*'4º ESO'!AF51+PERFIL_4_ESO!BO34*'4º ESO'!AN51</f>
        <v>0</v>
      </c>
      <c r="AW51" s="68">
        <f>PERFIL_4_ESO!AX34*'4º ESO'!Y51+PERFIL_4_ESO!BG34*'4º ESO'!AG51+PERFIL_4_ESO!BP34*'4º ESO'!AO51</f>
        <v>0</v>
      </c>
      <c r="AX51" s="155">
        <f>PERFIL_4_ESO!AY34*'4º ESO'!Z51+PERFIL_4_ESO!BH34*'4º ESO'!AH51+PERFIL_4_ESO!BQ34*'4º ESO'!AP51</f>
        <v>0</v>
      </c>
      <c r="AY51" s="32">
        <f>IF(PERFIL_4_ESO!$BR34="",0,INDEX($A$20:$J$25,MATCH(PERFIL_4_ESO!$BR34,$B$20:$B$25,0),3))</f>
        <v>0</v>
      </c>
      <c r="AZ51" s="32">
        <f>IF(PERFIL_4_ESO!$BR34="",0,INDEX($A$20:$J$25,MATCH(PERFIL_4_ESO!$BR34,$B$20:$B$25,0),4))</f>
        <v>0</v>
      </c>
      <c r="BA51" s="32">
        <f>IF(PERFIL_4_ESO!$BR34="",0,INDEX($A$20:$J$25,MATCH(PERFIL_4_ESO!$BR34,$B$20:$B$25,0),5))</f>
        <v>0</v>
      </c>
      <c r="BB51" s="32">
        <f>IF(PERFIL_4_ESO!$BR34="",0,INDEX($A$20:$J$25,MATCH(PERFIL_4_ESO!$BR34,$B$20:$B$25,0),6))</f>
        <v>0</v>
      </c>
      <c r="BC51" s="32">
        <f>IF(PERFIL_4_ESO!$BR34="",0,INDEX($A$20:$J$25,MATCH(PERFIL_4_ESO!$BR34,$B$20:$B$25,0),7))</f>
        <v>0</v>
      </c>
      <c r="BD51" s="32">
        <f>IF(PERFIL_4_ESO!$BR34="",0,INDEX($A$20:$J$25,MATCH(PERFIL_4_ESO!$BR34,$B$20:$B$25,0),8))</f>
        <v>0</v>
      </c>
      <c r="BE51" s="32">
        <f>IF(PERFIL_4_ESO!$BR34="",0,INDEX($A$20:$J$25,MATCH(PERFIL_4_ESO!$BR34,$B$20:$B$25,0),9))</f>
        <v>0</v>
      </c>
      <c r="BF51" s="167">
        <f>IF(PERFIL_4_ESO!$BR34="",0,INDEX($A$20:$J$25,MATCH(PERFIL_4_ESO!$BR34,$B$20:$B$25,0),10))</f>
        <v>0</v>
      </c>
      <c r="BG51" s="32">
        <f>PERFIL_4_ESO!BS34*'4º ESO'!AY51</f>
        <v>0</v>
      </c>
      <c r="BH51" s="32">
        <f>PERFIL_4_ESO!BT34*'4º ESO'!AZ51</f>
        <v>0</v>
      </c>
      <c r="BI51" s="32">
        <f>PERFIL_4_ESO!BU34*'4º ESO'!BA51</f>
        <v>0</v>
      </c>
      <c r="BJ51" s="32">
        <f>PERFIL_4_ESO!BV34*'4º ESO'!BB51</f>
        <v>0</v>
      </c>
      <c r="BK51" s="32">
        <f>PERFIL_4_ESO!BW34*'4º ESO'!BC51</f>
        <v>0</v>
      </c>
      <c r="BL51" s="32">
        <f>PERFIL_4_ESO!BX34*'4º ESO'!BD51</f>
        <v>0</v>
      </c>
      <c r="BM51" s="32">
        <f>PERFIL_4_ESO!BY34*'4º ESO'!BE51</f>
        <v>0</v>
      </c>
      <c r="BN51" s="167">
        <f>PERFIL_4_ESO!BZ34*'4º ESO'!BF51</f>
        <v>0</v>
      </c>
      <c r="BO51" s="32">
        <f t="shared" si="10"/>
        <v>0</v>
      </c>
      <c r="BP51" s="32">
        <f t="shared" si="11"/>
        <v>0</v>
      </c>
      <c r="BQ51" s="32">
        <f t="shared" si="12"/>
        <v>0</v>
      </c>
      <c r="BR51" s="32">
        <f t="shared" si="13"/>
        <v>0</v>
      </c>
      <c r="BS51" s="32">
        <f t="shared" si="14"/>
        <v>0</v>
      </c>
      <c r="BT51" s="32">
        <f t="shared" si="15"/>
        <v>0</v>
      </c>
      <c r="BU51" s="32">
        <f t="shared" si="16"/>
        <v>0</v>
      </c>
      <c r="BV51" s="167">
        <f t="shared" si="17"/>
        <v>0</v>
      </c>
    </row>
    <row r="52" spans="1:74">
      <c r="A52" s="29">
        <v>22</v>
      </c>
      <c r="B52" s="28" t="s">
        <v>122</v>
      </c>
      <c r="C52" s="92">
        <f t="shared" si="2"/>
        <v>40</v>
      </c>
      <c r="D52">
        <f t="shared" si="3"/>
        <v>21</v>
      </c>
      <c r="E52">
        <f t="shared" si="4"/>
        <v>39</v>
      </c>
      <c r="F52">
        <f t="shared" si="5"/>
        <v>38</v>
      </c>
      <c r="G52">
        <f t="shared" si="6"/>
        <v>36</v>
      </c>
      <c r="H52">
        <f t="shared" si="7"/>
        <v>45</v>
      </c>
      <c r="I52">
        <f t="shared" si="8"/>
        <v>21</v>
      </c>
      <c r="J52" s="93">
        <f t="shared" si="9"/>
        <v>28</v>
      </c>
      <c r="K52" s="99">
        <f>PERFIL_4_ESO!C35*'4º ESO'!C$3+PERFIL_4_ESO!K35*'4º ESO'!C$4+PERFIL_4_ESO!S35*'4º ESO'!C$5+PERFIL_4_ESO!AA35*'4º ESO'!C$6+PERFIL_4_ESO!AI35*'4º ESO'!C$7</f>
        <v>0</v>
      </c>
      <c r="L52" s="15">
        <f>PERFIL_4_ESO!D35*'4º ESO'!D$3+PERFIL_4_ESO!L35*'4º ESO'!D$4+PERFIL_4_ESO!T35*'4º ESO'!D$5+PERFIL_4_ESO!AB35*'4º ESO'!D$6+PERFIL_4_ESO!AJ35*'4º ESO'!D$7</f>
        <v>0</v>
      </c>
      <c r="M52" s="15">
        <f>PERFIL_4_ESO!E35*'4º ESO'!E$3+PERFIL_4_ESO!M35*'4º ESO'!E$4+PERFIL_4_ESO!U35*'4º ESO'!E$5+PERFIL_4_ESO!AC35*'4º ESO'!E$6+PERFIL_4_ESO!AK35*'4º ESO'!E$7</f>
        <v>0</v>
      </c>
      <c r="N52" s="15">
        <f>PERFIL_4_ESO!F35*'4º ESO'!F$3+PERFIL_4_ESO!N35*'4º ESO'!F$4+PERFIL_4_ESO!V35*'4º ESO'!F$5+PERFIL_4_ESO!AD35*'4º ESO'!F$6+PERFIL_4_ESO!AL35*'4º ESO'!F$7</f>
        <v>0</v>
      </c>
      <c r="O52" s="15">
        <f>PERFIL_4_ESO!G35*'4º ESO'!G$3+PERFIL_4_ESO!O35*'4º ESO'!G$4+PERFIL_4_ESO!W35*'4º ESO'!G$5+PERFIL_4_ESO!AE35*'4º ESO'!G$6+PERFIL_4_ESO!AM35*'4º ESO'!G$7</f>
        <v>0</v>
      </c>
      <c r="P52" s="15">
        <f>PERFIL_4_ESO!H35*'4º ESO'!H$3+PERFIL_4_ESO!P35*'4º ESO'!H$4+PERFIL_4_ESO!X35*'4º ESO'!H$5+PERFIL_4_ESO!AF35*'4º ESO'!H$6+PERFIL_4_ESO!AN35*'4º ESO'!H$7</f>
        <v>0</v>
      </c>
      <c r="Q52" s="15">
        <f>PERFIL_4_ESO!I35*'4º ESO'!I$3+PERFIL_4_ESO!Q35*'4º ESO'!I$4+PERFIL_4_ESO!Y35*'4º ESO'!I$5+PERFIL_4_ESO!AG35*'4º ESO'!I$6+PERFIL_4_ESO!AO35*'4º ESO'!I$7</f>
        <v>0</v>
      </c>
      <c r="R52" s="15">
        <f>PERFIL_4_ESO!J35*'4º ESO'!J$3+PERFIL_4_ESO!R35*'4º ESO'!J$4+PERFIL_4_ESO!Z35*'4º ESO'!J$5+PERFIL_4_ESO!AH35*'4º ESO'!J$6+PERFIL_4_ESO!AP35*'4º ESO'!J$7</f>
        <v>0</v>
      </c>
      <c r="S52" s="161">
        <f>IF(PERFIL_4_ESO!$AQ35="",0,INDEX($A$9:$J$19,MATCH(PERFIL_4_ESO!$AQ35,$B$9:$B$19,0),3))</f>
        <v>0</v>
      </c>
      <c r="T52" s="32">
        <f>IF(PERFIL_4_ESO!$AQ35="",0,INDEX($A$9:$J$19,MATCH(PERFIL_4_ESO!$AQ35,$B$9:$B$19,0),4))</f>
        <v>0</v>
      </c>
      <c r="U52" s="32">
        <f>IF(PERFIL_4_ESO!$AQ35="",0,INDEX($A$9:$J$19,MATCH(PERFIL_4_ESO!$AQ35,$B$9:$B$19,0),5))</f>
        <v>0</v>
      </c>
      <c r="V52" s="32">
        <f>IF(PERFIL_4_ESO!$AQ35="",0,INDEX($A$9:$J$19,MATCH(PERFIL_4_ESO!$AQ35,$B$9:$B$19,0),6))</f>
        <v>0</v>
      </c>
      <c r="W52" s="32">
        <f>IF(PERFIL_4_ESO!$AQ35="",0,INDEX($A$9:$J$19,MATCH(PERFIL_4_ESO!$AQ35,$B$9:$B$19,0),7))</f>
        <v>0</v>
      </c>
      <c r="X52" s="32">
        <f>IF(PERFIL_4_ESO!$AQ35="",0,INDEX($A$9:$J$19,MATCH(PERFIL_4_ESO!$AQ35,$B$9:$B$19,0),8))</f>
        <v>0</v>
      </c>
      <c r="Y52" s="32">
        <f>IF(PERFIL_4_ESO!$AQ35="",0,INDEX($A$9:$J$19,MATCH(PERFIL_4_ESO!$AQ35,$B$9:$B$19,0),9))</f>
        <v>0</v>
      </c>
      <c r="Z52" s="167">
        <f>IF(PERFIL_4_ESO!$AQ35="",0,INDEX($A$9:$J$19,MATCH(PERFIL_4_ESO!$AQ35,$B$9:$B$19,0),10))</f>
        <v>0</v>
      </c>
      <c r="AA52" s="32">
        <f>IF(PERFIL_4_ESO!$AZ35="",0,INDEX($A$9:$J$19,MATCH(PERFIL_4_ESO!$AZ35,$B$9:$B$19,0),3))</f>
        <v>0</v>
      </c>
      <c r="AB52" s="32">
        <f>IF(PERFIL_4_ESO!$AZ35="",0,INDEX($A$9:$J$19,MATCH(PERFIL_4_ESO!$AZ35,$B$9:$B$19,0),4))</f>
        <v>0</v>
      </c>
      <c r="AC52" s="32">
        <f>IF(PERFIL_4_ESO!$AZ35="",0,INDEX($A$9:$J$19,MATCH(PERFIL_4_ESO!$AZ35,$B$9:$B$19,0),5))</f>
        <v>0</v>
      </c>
      <c r="AD52" s="32">
        <f>IF(PERFIL_4_ESO!$AZ35="",0,INDEX($A$9:$J$19,MATCH(PERFIL_4_ESO!$AZ35,$B$9:$B$19,0),6))</f>
        <v>0</v>
      </c>
      <c r="AE52" s="32">
        <f>IF(PERFIL_4_ESO!$AZ35="",0,INDEX($A$9:$J$19,MATCH(PERFIL_4_ESO!$AZ35,$B$9:$B$19,0),7))</f>
        <v>0</v>
      </c>
      <c r="AF52" s="32">
        <f>IF(PERFIL_4_ESO!$AZ35="",0,INDEX($A$9:$J$19,MATCH(PERFIL_4_ESO!$AZ35,$B$9:$B$19,0),8))</f>
        <v>0</v>
      </c>
      <c r="AG52" s="32">
        <f>IF(PERFIL_4_ESO!$AZ35="",0,INDEX($A$9:$J$19,MATCH(PERFIL_4_ESO!$AZ35,$B$9:$B$19,0),9))</f>
        <v>0</v>
      </c>
      <c r="AH52" s="167">
        <f>IF(PERFIL_4_ESO!$AZ35="",0,INDEX($A$9:$J$19,MATCH(PERFIL_4_ESO!$AZ35,$B$9:$B$19,0),10))</f>
        <v>0</v>
      </c>
      <c r="AI52" s="32">
        <f>IF(PERFIL_4_ESO!$BI35="",0,INDEX($A$9:$J$19,MATCH(PERFIL_4_ESO!$BI35,$B$9:$B$19,0),3))</f>
        <v>0</v>
      </c>
      <c r="AJ52" s="32">
        <f>IF(PERFIL_4_ESO!$BI35="",0,INDEX($A$9:$J$19,MATCH(PERFIL_4_ESO!$BI35,$B$9:$B$19,0),4))</f>
        <v>0</v>
      </c>
      <c r="AK52" s="32">
        <f>IF(PERFIL_4_ESO!$BI35="",0,INDEX($A$9:$J$19,MATCH(PERFIL_4_ESO!$BI35,$B$9:$B$19,0),5))</f>
        <v>0</v>
      </c>
      <c r="AL52" s="32">
        <f>IF(PERFIL_4_ESO!$BI35="",0,INDEX($A$9:$J$19,MATCH(PERFIL_4_ESO!$BI35,$B$9:$B$19,0),6))</f>
        <v>0</v>
      </c>
      <c r="AM52" s="32">
        <f>IF(PERFIL_4_ESO!$BI35="",0,INDEX($A$9:$J$19,MATCH(PERFIL_4_ESO!$BI35,$B$9:$B$19,0),7))</f>
        <v>0</v>
      </c>
      <c r="AN52" s="32">
        <f>IF(PERFIL_4_ESO!$BI35="",0,INDEX($A$9:$J$19,MATCH(PERFIL_4_ESO!$BI35,$B$9:$B$19,0),8))</f>
        <v>0</v>
      </c>
      <c r="AO52" s="32">
        <f>IF(PERFIL_4_ESO!$BI35="",0,INDEX($A$9:$J$19,MATCH(PERFIL_4_ESO!$BI35,$B$9:$B$19,0),9))</f>
        <v>0</v>
      </c>
      <c r="AP52" s="167">
        <f>IF(PERFIL_4_ESO!$BI35="",0,INDEX($A$9:$J$19,MATCH(PERFIL_4_ESO!$BI35,$B$9:$B$19,0),10))</f>
        <v>0</v>
      </c>
      <c r="AQ52" s="68">
        <f>PERFIL_4_ESO!AR35*'4º ESO'!S52+PERFIL_4_ESO!BA35*'4º ESO'!AA52+PERFIL_4_ESO!BJ35*'4º ESO'!AI52</f>
        <v>0</v>
      </c>
      <c r="AR52" s="68">
        <f>PERFIL_4_ESO!AS35*'4º ESO'!T52+PERFIL_4_ESO!BB35*'4º ESO'!AB52+PERFIL_4_ESO!BK35*'4º ESO'!AJ52</f>
        <v>0</v>
      </c>
      <c r="AS52" s="68">
        <f>PERFIL_4_ESO!AT35*'4º ESO'!U52+PERFIL_4_ESO!BC35*'4º ESO'!AC52+PERFIL_4_ESO!BL35*'4º ESO'!AK52</f>
        <v>0</v>
      </c>
      <c r="AT52" s="68">
        <f>PERFIL_4_ESO!AU35*'4º ESO'!V52+PERFIL_4_ESO!BD35*'4º ESO'!AD52+PERFIL_4_ESO!BM35*'4º ESO'!AL52</f>
        <v>0</v>
      </c>
      <c r="AU52" s="68">
        <f>PERFIL_4_ESO!AV35*'4º ESO'!W52+PERFIL_4_ESO!BE35*'4º ESO'!AE52+PERFIL_4_ESO!BN35*'4º ESO'!AM52</f>
        <v>0</v>
      </c>
      <c r="AV52" s="68">
        <f>PERFIL_4_ESO!AW35*'4º ESO'!X52+PERFIL_4_ESO!BF35*'4º ESO'!AF52+PERFIL_4_ESO!BO35*'4º ESO'!AN52</f>
        <v>0</v>
      </c>
      <c r="AW52" s="68">
        <f>PERFIL_4_ESO!AX35*'4º ESO'!Y52+PERFIL_4_ESO!BG35*'4º ESO'!AG52+PERFIL_4_ESO!BP35*'4º ESO'!AO52</f>
        <v>0</v>
      </c>
      <c r="AX52" s="155">
        <f>PERFIL_4_ESO!AY35*'4º ESO'!Z52+PERFIL_4_ESO!BH35*'4º ESO'!AH52+PERFIL_4_ESO!BQ35*'4º ESO'!AP52</f>
        <v>0</v>
      </c>
      <c r="AY52" s="32">
        <f>IF(PERFIL_4_ESO!$BR35="",0,INDEX($A$20:$J$25,MATCH(PERFIL_4_ESO!$BR35,$B$20:$B$25,0),3))</f>
        <v>0</v>
      </c>
      <c r="AZ52" s="32">
        <f>IF(PERFIL_4_ESO!$BR35="",0,INDEX($A$20:$J$25,MATCH(PERFIL_4_ESO!$BR35,$B$20:$B$25,0),4))</f>
        <v>0</v>
      </c>
      <c r="BA52" s="32">
        <f>IF(PERFIL_4_ESO!$BR35="",0,INDEX($A$20:$J$25,MATCH(PERFIL_4_ESO!$BR35,$B$20:$B$25,0),5))</f>
        <v>0</v>
      </c>
      <c r="BB52" s="32">
        <f>IF(PERFIL_4_ESO!$BR35="",0,INDEX($A$20:$J$25,MATCH(PERFIL_4_ESO!$BR35,$B$20:$B$25,0),6))</f>
        <v>0</v>
      </c>
      <c r="BC52" s="32">
        <f>IF(PERFIL_4_ESO!$BR35="",0,INDEX($A$20:$J$25,MATCH(PERFIL_4_ESO!$BR35,$B$20:$B$25,0),7))</f>
        <v>0</v>
      </c>
      <c r="BD52" s="32">
        <f>IF(PERFIL_4_ESO!$BR35="",0,INDEX($A$20:$J$25,MATCH(PERFIL_4_ESO!$BR35,$B$20:$B$25,0),8))</f>
        <v>0</v>
      </c>
      <c r="BE52" s="32">
        <f>IF(PERFIL_4_ESO!$BR35="",0,INDEX($A$20:$J$25,MATCH(PERFIL_4_ESO!$BR35,$B$20:$B$25,0),9))</f>
        <v>0</v>
      </c>
      <c r="BF52" s="167">
        <f>IF(PERFIL_4_ESO!$BR35="",0,INDEX($A$20:$J$25,MATCH(PERFIL_4_ESO!$BR35,$B$20:$B$25,0),10))</f>
        <v>0</v>
      </c>
      <c r="BG52" s="32">
        <f>PERFIL_4_ESO!BS35*'4º ESO'!AY52</f>
        <v>0</v>
      </c>
      <c r="BH52" s="32">
        <f>PERFIL_4_ESO!BT35*'4º ESO'!AZ52</f>
        <v>0</v>
      </c>
      <c r="BI52" s="32">
        <f>PERFIL_4_ESO!BU35*'4º ESO'!BA52</f>
        <v>0</v>
      </c>
      <c r="BJ52" s="32">
        <f>PERFIL_4_ESO!BV35*'4º ESO'!BB52</f>
        <v>0</v>
      </c>
      <c r="BK52" s="32">
        <f>PERFIL_4_ESO!BW35*'4º ESO'!BC52</f>
        <v>0</v>
      </c>
      <c r="BL52" s="32">
        <f>PERFIL_4_ESO!BX35*'4º ESO'!BD52</f>
        <v>0</v>
      </c>
      <c r="BM52" s="32">
        <f>PERFIL_4_ESO!BY35*'4º ESO'!BE52</f>
        <v>0</v>
      </c>
      <c r="BN52" s="167">
        <f>PERFIL_4_ESO!BZ35*'4º ESO'!BF52</f>
        <v>0</v>
      </c>
      <c r="BO52" s="32">
        <f t="shared" si="10"/>
        <v>0</v>
      </c>
      <c r="BP52" s="32">
        <f t="shared" si="11"/>
        <v>0</v>
      </c>
      <c r="BQ52" s="32">
        <f t="shared" si="12"/>
        <v>0</v>
      </c>
      <c r="BR52" s="32">
        <f t="shared" si="13"/>
        <v>0</v>
      </c>
      <c r="BS52" s="32">
        <f t="shared" si="14"/>
        <v>0</v>
      </c>
      <c r="BT52" s="32">
        <f t="shared" si="15"/>
        <v>0</v>
      </c>
      <c r="BU52" s="32">
        <f t="shared" si="16"/>
        <v>0</v>
      </c>
      <c r="BV52" s="167">
        <f t="shared" si="17"/>
        <v>0</v>
      </c>
    </row>
    <row r="53" spans="1:74">
      <c r="A53" s="66">
        <v>23</v>
      </c>
      <c r="B53" s="30" t="s">
        <v>123</v>
      </c>
      <c r="C53" s="92">
        <f t="shared" si="2"/>
        <v>40</v>
      </c>
      <c r="D53">
        <f t="shared" si="3"/>
        <v>21</v>
      </c>
      <c r="E53">
        <f t="shared" si="4"/>
        <v>39</v>
      </c>
      <c r="F53">
        <f t="shared" si="5"/>
        <v>38</v>
      </c>
      <c r="G53">
        <f t="shared" si="6"/>
        <v>36</v>
      </c>
      <c r="H53">
        <f t="shared" si="7"/>
        <v>45</v>
      </c>
      <c r="I53">
        <f t="shared" si="8"/>
        <v>21</v>
      </c>
      <c r="J53" s="93">
        <f t="shared" si="9"/>
        <v>28</v>
      </c>
      <c r="K53" s="99">
        <f>PERFIL_4_ESO!C36*'4º ESO'!C$3+PERFIL_4_ESO!K36*'4º ESO'!C$4+PERFIL_4_ESO!S36*'4º ESO'!C$5+PERFIL_4_ESO!AA36*'4º ESO'!C$6+PERFIL_4_ESO!AI36*'4º ESO'!C$7</f>
        <v>0</v>
      </c>
      <c r="L53" s="15">
        <f>PERFIL_4_ESO!D36*'4º ESO'!D$3+PERFIL_4_ESO!L36*'4º ESO'!D$4+PERFIL_4_ESO!T36*'4º ESO'!D$5+PERFIL_4_ESO!AB36*'4º ESO'!D$6+PERFIL_4_ESO!AJ36*'4º ESO'!D$7</f>
        <v>0</v>
      </c>
      <c r="M53" s="15">
        <f>PERFIL_4_ESO!E36*'4º ESO'!E$3+PERFIL_4_ESO!M36*'4º ESO'!E$4+PERFIL_4_ESO!U36*'4º ESO'!E$5+PERFIL_4_ESO!AC36*'4º ESO'!E$6+PERFIL_4_ESO!AK36*'4º ESO'!E$7</f>
        <v>0</v>
      </c>
      <c r="N53" s="15">
        <f>PERFIL_4_ESO!F36*'4º ESO'!F$3+PERFIL_4_ESO!N36*'4º ESO'!F$4+PERFIL_4_ESO!V36*'4º ESO'!F$5+PERFIL_4_ESO!AD36*'4º ESO'!F$6+PERFIL_4_ESO!AL36*'4º ESO'!F$7</f>
        <v>0</v>
      </c>
      <c r="O53" s="15">
        <f>PERFIL_4_ESO!G36*'4º ESO'!G$3+PERFIL_4_ESO!O36*'4º ESO'!G$4+PERFIL_4_ESO!W36*'4º ESO'!G$5+PERFIL_4_ESO!AE36*'4º ESO'!G$6+PERFIL_4_ESO!AM36*'4º ESO'!G$7</f>
        <v>0</v>
      </c>
      <c r="P53" s="15">
        <f>PERFIL_4_ESO!H36*'4º ESO'!H$3+PERFIL_4_ESO!P36*'4º ESO'!H$4+PERFIL_4_ESO!X36*'4º ESO'!H$5+PERFIL_4_ESO!AF36*'4º ESO'!H$6+PERFIL_4_ESO!AN36*'4º ESO'!H$7</f>
        <v>0</v>
      </c>
      <c r="Q53" s="15">
        <f>PERFIL_4_ESO!I36*'4º ESO'!I$3+PERFIL_4_ESO!Q36*'4º ESO'!I$4+PERFIL_4_ESO!Y36*'4º ESO'!I$5+PERFIL_4_ESO!AG36*'4º ESO'!I$6+PERFIL_4_ESO!AO36*'4º ESO'!I$7</f>
        <v>0</v>
      </c>
      <c r="R53" s="15">
        <f>PERFIL_4_ESO!J36*'4º ESO'!J$3+PERFIL_4_ESO!R36*'4º ESO'!J$4+PERFIL_4_ESO!Z36*'4º ESO'!J$5+PERFIL_4_ESO!AH36*'4º ESO'!J$6+PERFIL_4_ESO!AP36*'4º ESO'!J$7</f>
        <v>0</v>
      </c>
      <c r="S53" s="161">
        <f>IF(PERFIL_4_ESO!$AQ36="",0,INDEX($A$9:$J$19,MATCH(PERFIL_4_ESO!$AQ36,$B$9:$B$19,0),3))</f>
        <v>0</v>
      </c>
      <c r="T53" s="32">
        <f>IF(PERFIL_4_ESO!$AQ36="",0,INDEX($A$9:$J$19,MATCH(PERFIL_4_ESO!$AQ36,$B$9:$B$19,0),4))</f>
        <v>0</v>
      </c>
      <c r="U53" s="32">
        <f>IF(PERFIL_4_ESO!$AQ36="",0,INDEX($A$9:$J$19,MATCH(PERFIL_4_ESO!$AQ36,$B$9:$B$19,0),5))</f>
        <v>0</v>
      </c>
      <c r="V53" s="32">
        <f>IF(PERFIL_4_ESO!$AQ36="",0,INDEX($A$9:$J$19,MATCH(PERFIL_4_ESO!$AQ36,$B$9:$B$19,0),6))</f>
        <v>0</v>
      </c>
      <c r="W53" s="32">
        <f>IF(PERFIL_4_ESO!$AQ36="",0,INDEX($A$9:$J$19,MATCH(PERFIL_4_ESO!$AQ36,$B$9:$B$19,0),7))</f>
        <v>0</v>
      </c>
      <c r="X53" s="32">
        <f>IF(PERFIL_4_ESO!$AQ36="",0,INDEX($A$9:$J$19,MATCH(PERFIL_4_ESO!$AQ36,$B$9:$B$19,0),8))</f>
        <v>0</v>
      </c>
      <c r="Y53" s="32">
        <f>IF(PERFIL_4_ESO!$AQ36="",0,INDEX($A$9:$J$19,MATCH(PERFIL_4_ESO!$AQ36,$B$9:$B$19,0),9))</f>
        <v>0</v>
      </c>
      <c r="Z53" s="167">
        <f>IF(PERFIL_4_ESO!$AQ36="",0,INDEX($A$9:$J$19,MATCH(PERFIL_4_ESO!$AQ36,$B$9:$B$19,0),10))</f>
        <v>0</v>
      </c>
      <c r="AA53" s="32">
        <f>IF(PERFIL_4_ESO!$AZ36="",0,INDEX($A$9:$J$19,MATCH(PERFIL_4_ESO!$AZ36,$B$9:$B$19,0),3))</f>
        <v>0</v>
      </c>
      <c r="AB53" s="32">
        <f>IF(PERFIL_4_ESO!$AZ36="",0,INDEX($A$9:$J$19,MATCH(PERFIL_4_ESO!$AZ36,$B$9:$B$19,0),4))</f>
        <v>0</v>
      </c>
      <c r="AC53" s="32">
        <f>IF(PERFIL_4_ESO!$AZ36="",0,INDEX($A$9:$J$19,MATCH(PERFIL_4_ESO!$AZ36,$B$9:$B$19,0),5))</f>
        <v>0</v>
      </c>
      <c r="AD53" s="32">
        <f>IF(PERFIL_4_ESO!$AZ36="",0,INDEX($A$9:$J$19,MATCH(PERFIL_4_ESO!$AZ36,$B$9:$B$19,0),6))</f>
        <v>0</v>
      </c>
      <c r="AE53" s="32">
        <f>IF(PERFIL_4_ESO!$AZ36="",0,INDEX($A$9:$J$19,MATCH(PERFIL_4_ESO!$AZ36,$B$9:$B$19,0),7))</f>
        <v>0</v>
      </c>
      <c r="AF53" s="32">
        <f>IF(PERFIL_4_ESO!$AZ36="",0,INDEX($A$9:$J$19,MATCH(PERFIL_4_ESO!$AZ36,$B$9:$B$19,0),8))</f>
        <v>0</v>
      </c>
      <c r="AG53" s="32">
        <f>IF(PERFIL_4_ESO!$AZ36="",0,INDEX($A$9:$J$19,MATCH(PERFIL_4_ESO!$AZ36,$B$9:$B$19,0),9))</f>
        <v>0</v>
      </c>
      <c r="AH53" s="167">
        <f>IF(PERFIL_4_ESO!$AZ36="",0,INDEX($A$9:$J$19,MATCH(PERFIL_4_ESO!$AZ36,$B$9:$B$19,0),10))</f>
        <v>0</v>
      </c>
      <c r="AI53" s="32">
        <f>IF(PERFIL_4_ESO!$BI36="",0,INDEX($A$9:$J$19,MATCH(PERFIL_4_ESO!$BI36,$B$9:$B$19,0),3))</f>
        <v>0</v>
      </c>
      <c r="AJ53" s="32">
        <f>IF(PERFIL_4_ESO!$BI36="",0,INDEX($A$9:$J$19,MATCH(PERFIL_4_ESO!$BI36,$B$9:$B$19,0),4))</f>
        <v>0</v>
      </c>
      <c r="AK53" s="32">
        <f>IF(PERFIL_4_ESO!$BI36="",0,INDEX($A$9:$J$19,MATCH(PERFIL_4_ESO!$BI36,$B$9:$B$19,0),5))</f>
        <v>0</v>
      </c>
      <c r="AL53" s="32">
        <f>IF(PERFIL_4_ESO!$BI36="",0,INDEX($A$9:$J$19,MATCH(PERFIL_4_ESO!$BI36,$B$9:$B$19,0),6))</f>
        <v>0</v>
      </c>
      <c r="AM53" s="32">
        <f>IF(PERFIL_4_ESO!$BI36="",0,INDEX($A$9:$J$19,MATCH(PERFIL_4_ESO!$BI36,$B$9:$B$19,0),7))</f>
        <v>0</v>
      </c>
      <c r="AN53" s="32">
        <f>IF(PERFIL_4_ESO!$BI36="",0,INDEX($A$9:$J$19,MATCH(PERFIL_4_ESO!$BI36,$B$9:$B$19,0),8))</f>
        <v>0</v>
      </c>
      <c r="AO53" s="32">
        <f>IF(PERFIL_4_ESO!$BI36="",0,INDEX($A$9:$J$19,MATCH(PERFIL_4_ESO!$BI36,$B$9:$B$19,0),9))</f>
        <v>0</v>
      </c>
      <c r="AP53" s="167">
        <f>IF(PERFIL_4_ESO!$BI36="",0,INDEX($A$9:$J$19,MATCH(PERFIL_4_ESO!$BI36,$B$9:$B$19,0),10))</f>
        <v>0</v>
      </c>
      <c r="AQ53" s="68">
        <f>PERFIL_4_ESO!AR36*'4º ESO'!S53+PERFIL_4_ESO!BA36*'4º ESO'!AA53+PERFIL_4_ESO!BJ36*'4º ESO'!AI53</f>
        <v>0</v>
      </c>
      <c r="AR53" s="68">
        <f>PERFIL_4_ESO!AS36*'4º ESO'!T53+PERFIL_4_ESO!BB36*'4º ESO'!AB53+PERFIL_4_ESO!BK36*'4º ESO'!AJ53</f>
        <v>0</v>
      </c>
      <c r="AS53" s="68">
        <f>PERFIL_4_ESO!AT36*'4º ESO'!U53+PERFIL_4_ESO!BC36*'4º ESO'!AC53+PERFIL_4_ESO!BL36*'4º ESO'!AK53</f>
        <v>0</v>
      </c>
      <c r="AT53" s="68">
        <f>PERFIL_4_ESO!AU36*'4º ESO'!V53+PERFIL_4_ESO!BD36*'4º ESO'!AD53+PERFIL_4_ESO!BM36*'4º ESO'!AL53</f>
        <v>0</v>
      </c>
      <c r="AU53" s="68">
        <f>PERFIL_4_ESO!AV36*'4º ESO'!W53+PERFIL_4_ESO!BE36*'4º ESO'!AE53+PERFIL_4_ESO!BN36*'4º ESO'!AM53</f>
        <v>0</v>
      </c>
      <c r="AV53" s="68">
        <f>PERFIL_4_ESO!AW36*'4º ESO'!X53+PERFIL_4_ESO!BF36*'4º ESO'!AF53+PERFIL_4_ESO!BO36*'4º ESO'!AN53</f>
        <v>0</v>
      </c>
      <c r="AW53" s="68">
        <f>PERFIL_4_ESO!AX36*'4º ESO'!Y53+PERFIL_4_ESO!BG36*'4º ESO'!AG53+PERFIL_4_ESO!BP36*'4º ESO'!AO53</f>
        <v>0</v>
      </c>
      <c r="AX53" s="155">
        <f>PERFIL_4_ESO!AY36*'4º ESO'!Z53+PERFIL_4_ESO!BH36*'4º ESO'!AH53+PERFIL_4_ESO!BQ36*'4º ESO'!AP53</f>
        <v>0</v>
      </c>
      <c r="AY53" s="32">
        <f>IF(PERFIL_4_ESO!$BR36="",0,INDEX($A$20:$J$25,MATCH(PERFIL_4_ESO!$BR36,$B$20:$B$25,0),3))</f>
        <v>0</v>
      </c>
      <c r="AZ53" s="32">
        <f>IF(PERFIL_4_ESO!$BR36="",0,INDEX($A$20:$J$25,MATCH(PERFIL_4_ESO!$BR36,$B$20:$B$25,0),4))</f>
        <v>0</v>
      </c>
      <c r="BA53" s="32">
        <f>IF(PERFIL_4_ESO!$BR36="",0,INDEX($A$20:$J$25,MATCH(PERFIL_4_ESO!$BR36,$B$20:$B$25,0),5))</f>
        <v>0</v>
      </c>
      <c r="BB53" s="32">
        <f>IF(PERFIL_4_ESO!$BR36="",0,INDEX($A$20:$J$25,MATCH(PERFIL_4_ESO!$BR36,$B$20:$B$25,0),6))</f>
        <v>0</v>
      </c>
      <c r="BC53" s="32">
        <f>IF(PERFIL_4_ESO!$BR36="",0,INDEX($A$20:$J$25,MATCH(PERFIL_4_ESO!$BR36,$B$20:$B$25,0),7))</f>
        <v>0</v>
      </c>
      <c r="BD53" s="32">
        <f>IF(PERFIL_4_ESO!$BR36="",0,INDEX($A$20:$J$25,MATCH(PERFIL_4_ESO!$BR36,$B$20:$B$25,0),8))</f>
        <v>0</v>
      </c>
      <c r="BE53" s="32">
        <f>IF(PERFIL_4_ESO!$BR36="",0,INDEX($A$20:$J$25,MATCH(PERFIL_4_ESO!$BR36,$B$20:$B$25,0),9))</f>
        <v>0</v>
      </c>
      <c r="BF53" s="167">
        <f>IF(PERFIL_4_ESO!$BR36="",0,INDEX($A$20:$J$25,MATCH(PERFIL_4_ESO!$BR36,$B$20:$B$25,0),10))</f>
        <v>0</v>
      </c>
      <c r="BG53" s="32">
        <f>PERFIL_4_ESO!BS36*'4º ESO'!AY53</f>
        <v>0</v>
      </c>
      <c r="BH53" s="32">
        <f>PERFIL_4_ESO!BT36*'4º ESO'!AZ53</f>
        <v>0</v>
      </c>
      <c r="BI53" s="32">
        <f>PERFIL_4_ESO!BU36*'4º ESO'!BA53</f>
        <v>0</v>
      </c>
      <c r="BJ53" s="32">
        <f>PERFIL_4_ESO!BV36*'4º ESO'!BB53</f>
        <v>0</v>
      </c>
      <c r="BK53" s="32">
        <f>PERFIL_4_ESO!BW36*'4º ESO'!BC53</f>
        <v>0</v>
      </c>
      <c r="BL53" s="32">
        <f>PERFIL_4_ESO!BX36*'4º ESO'!BD53</f>
        <v>0</v>
      </c>
      <c r="BM53" s="32">
        <f>PERFIL_4_ESO!BY36*'4º ESO'!BE53</f>
        <v>0</v>
      </c>
      <c r="BN53" s="167">
        <f>PERFIL_4_ESO!BZ36*'4º ESO'!BF53</f>
        <v>0</v>
      </c>
      <c r="BO53" s="32">
        <f t="shared" si="10"/>
        <v>0</v>
      </c>
      <c r="BP53" s="32">
        <f t="shared" si="11"/>
        <v>0</v>
      </c>
      <c r="BQ53" s="32">
        <f t="shared" si="12"/>
        <v>0</v>
      </c>
      <c r="BR53" s="32">
        <f t="shared" si="13"/>
        <v>0</v>
      </c>
      <c r="BS53" s="32">
        <f t="shared" si="14"/>
        <v>0</v>
      </c>
      <c r="BT53" s="32">
        <f t="shared" si="15"/>
        <v>0</v>
      </c>
      <c r="BU53" s="32">
        <f t="shared" si="16"/>
        <v>0</v>
      </c>
      <c r="BV53" s="167">
        <f t="shared" si="17"/>
        <v>0</v>
      </c>
    </row>
    <row r="54" spans="1:74">
      <c r="A54" s="29">
        <v>24</v>
      </c>
      <c r="B54" s="28" t="s">
        <v>124</v>
      </c>
      <c r="C54" s="92">
        <f t="shared" si="2"/>
        <v>40</v>
      </c>
      <c r="D54">
        <f t="shared" si="3"/>
        <v>21</v>
      </c>
      <c r="E54">
        <f t="shared" si="4"/>
        <v>39</v>
      </c>
      <c r="F54">
        <f t="shared" si="5"/>
        <v>38</v>
      </c>
      <c r="G54">
        <f t="shared" si="6"/>
        <v>36</v>
      </c>
      <c r="H54">
        <f t="shared" si="7"/>
        <v>45</v>
      </c>
      <c r="I54">
        <f t="shared" si="8"/>
        <v>21</v>
      </c>
      <c r="J54" s="93">
        <f t="shared" si="9"/>
        <v>28</v>
      </c>
      <c r="K54" s="99">
        <f>PERFIL_4_ESO!C37*'4º ESO'!C$3+PERFIL_4_ESO!K37*'4º ESO'!C$4+PERFIL_4_ESO!S37*'4º ESO'!C$5+PERFIL_4_ESO!AA37*'4º ESO'!C$6+PERFIL_4_ESO!AI37*'4º ESO'!C$7</f>
        <v>0</v>
      </c>
      <c r="L54" s="15">
        <f>PERFIL_4_ESO!D37*'4º ESO'!D$3+PERFIL_4_ESO!L37*'4º ESO'!D$4+PERFIL_4_ESO!T37*'4º ESO'!D$5+PERFIL_4_ESO!AB37*'4º ESO'!D$6+PERFIL_4_ESO!AJ37*'4º ESO'!D$7</f>
        <v>0</v>
      </c>
      <c r="M54" s="15">
        <f>PERFIL_4_ESO!E37*'4º ESO'!E$3+PERFIL_4_ESO!M37*'4º ESO'!E$4+PERFIL_4_ESO!U37*'4º ESO'!E$5+PERFIL_4_ESO!AC37*'4º ESO'!E$6+PERFIL_4_ESO!AK37*'4º ESO'!E$7</f>
        <v>0</v>
      </c>
      <c r="N54" s="15">
        <f>PERFIL_4_ESO!F37*'4º ESO'!F$3+PERFIL_4_ESO!N37*'4º ESO'!F$4+PERFIL_4_ESO!V37*'4º ESO'!F$5+PERFIL_4_ESO!AD37*'4º ESO'!F$6+PERFIL_4_ESO!AL37*'4º ESO'!F$7</f>
        <v>0</v>
      </c>
      <c r="O54" s="15">
        <f>PERFIL_4_ESO!G37*'4º ESO'!G$3+PERFIL_4_ESO!O37*'4º ESO'!G$4+PERFIL_4_ESO!W37*'4º ESO'!G$5+PERFIL_4_ESO!AE37*'4º ESO'!G$6+PERFIL_4_ESO!AM37*'4º ESO'!G$7</f>
        <v>0</v>
      </c>
      <c r="P54" s="15">
        <f>PERFIL_4_ESO!H37*'4º ESO'!H$3+PERFIL_4_ESO!P37*'4º ESO'!H$4+PERFIL_4_ESO!X37*'4º ESO'!H$5+PERFIL_4_ESO!AF37*'4º ESO'!H$6+PERFIL_4_ESO!AN37*'4º ESO'!H$7</f>
        <v>0</v>
      </c>
      <c r="Q54" s="15">
        <f>PERFIL_4_ESO!I37*'4º ESO'!I$3+PERFIL_4_ESO!Q37*'4º ESO'!I$4+PERFIL_4_ESO!Y37*'4º ESO'!I$5+PERFIL_4_ESO!AG37*'4º ESO'!I$6+PERFIL_4_ESO!AO37*'4º ESO'!I$7</f>
        <v>0</v>
      </c>
      <c r="R54" s="15">
        <f>PERFIL_4_ESO!J37*'4º ESO'!J$3+PERFIL_4_ESO!R37*'4º ESO'!J$4+PERFIL_4_ESO!Z37*'4º ESO'!J$5+PERFIL_4_ESO!AH37*'4º ESO'!J$6+PERFIL_4_ESO!AP37*'4º ESO'!J$7</f>
        <v>0</v>
      </c>
      <c r="S54" s="161">
        <f>IF(PERFIL_4_ESO!$AQ37="",0,INDEX($A$9:$J$19,MATCH(PERFIL_4_ESO!$AQ37,$B$9:$B$19,0),3))</f>
        <v>0</v>
      </c>
      <c r="T54" s="32">
        <f>IF(PERFIL_4_ESO!$AQ37="",0,INDEX($A$9:$J$19,MATCH(PERFIL_4_ESO!$AQ37,$B$9:$B$19,0),4))</f>
        <v>0</v>
      </c>
      <c r="U54" s="32">
        <f>IF(PERFIL_4_ESO!$AQ37="",0,INDEX($A$9:$J$19,MATCH(PERFIL_4_ESO!$AQ37,$B$9:$B$19,0),5))</f>
        <v>0</v>
      </c>
      <c r="V54" s="32">
        <f>IF(PERFIL_4_ESO!$AQ37="",0,INDEX($A$9:$J$19,MATCH(PERFIL_4_ESO!$AQ37,$B$9:$B$19,0),6))</f>
        <v>0</v>
      </c>
      <c r="W54" s="32">
        <f>IF(PERFIL_4_ESO!$AQ37="",0,INDEX($A$9:$J$19,MATCH(PERFIL_4_ESO!$AQ37,$B$9:$B$19,0),7))</f>
        <v>0</v>
      </c>
      <c r="X54" s="32">
        <f>IF(PERFIL_4_ESO!$AQ37="",0,INDEX($A$9:$J$19,MATCH(PERFIL_4_ESO!$AQ37,$B$9:$B$19,0),8))</f>
        <v>0</v>
      </c>
      <c r="Y54" s="32">
        <f>IF(PERFIL_4_ESO!$AQ37="",0,INDEX($A$9:$J$19,MATCH(PERFIL_4_ESO!$AQ37,$B$9:$B$19,0),9))</f>
        <v>0</v>
      </c>
      <c r="Z54" s="167">
        <f>IF(PERFIL_4_ESO!$AQ37="",0,INDEX($A$9:$J$19,MATCH(PERFIL_4_ESO!$AQ37,$B$9:$B$19,0),10))</f>
        <v>0</v>
      </c>
      <c r="AA54" s="32">
        <f>IF(PERFIL_4_ESO!$AZ37="",0,INDEX($A$9:$J$19,MATCH(PERFIL_4_ESO!$AZ37,$B$9:$B$19,0),3))</f>
        <v>0</v>
      </c>
      <c r="AB54" s="32">
        <f>IF(PERFIL_4_ESO!$AZ37="",0,INDEX($A$9:$J$19,MATCH(PERFIL_4_ESO!$AZ37,$B$9:$B$19,0),4))</f>
        <v>0</v>
      </c>
      <c r="AC54" s="32">
        <f>IF(PERFIL_4_ESO!$AZ37="",0,INDEX($A$9:$J$19,MATCH(PERFIL_4_ESO!$AZ37,$B$9:$B$19,0),5))</f>
        <v>0</v>
      </c>
      <c r="AD54" s="32">
        <f>IF(PERFIL_4_ESO!$AZ37="",0,INDEX($A$9:$J$19,MATCH(PERFIL_4_ESO!$AZ37,$B$9:$B$19,0),6))</f>
        <v>0</v>
      </c>
      <c r="AE54" s="32">
        <f>IF(PERFIL_4_ESO!$AZ37="",0,INDEX($A$9:$J$19,MATCH(PERFIL_4_ESO!$AZ37,$B$9:$B$19,0),7))</f>
        <v>0</v>
      </c>
      <c r="AF54" s="32">
        <f>IF(PERFIL_4_ESO!$AZ37="",0,INDEX($A$9:$J$19,MATCH(PERFIL_4_ESO!$AZ37,$B$9:$B$19,0),8))</f>
        <v>0</v>
      </c>
      <c r="AG54" s="32">
        <f>IF(PERFIL_4_ESO!$AZ37="",0,INDEX($A$9:$J$19,MATCH(PERFIL_4_ESO!$AZ37,$B$9:$B$19,0),9))</f>
        <v>0</v>
      </c>
      <c r="AH54" s="167">
        <f>IF(PERFIL_4_ESO!$AZ37="",0,INDEX($A$9:$J$19,MATCH(PERFIL_4_ESO!$AZ37,$B$9:$B$19,0),10))</f>
        <v>0</v>
      </c>
      <c r="AI54" s="32">
        <f>IF(PERFIL_4_ESO!$BI37="",0,INDEX($A$9:$J$19,MATCH(PERFIL_4_ESO!$BI37,$B$9:$B$19,0),3))</f>
        <v>0</v>
      </c>
      <c r="AJ54" s="32">
        <f>IF(PERFIL_4_ESO!$BI37="",0,INDEX($A$9:$J$19,MATCH(PERFIL_4_ESO!$BI37,$B$9:$B$19,0),4))</f>
        <v>0</v>
      </c>
      <c r="AK54" s="32">
        <f>IF(PERFIL_4_ESO!$BI37="",0,INDEX($A$9:$J$19,MATCH(PERFIL_4_ESO!$BI37,$B$9:$B$19,0),5))</f>
        <v>0</v>
      </c>
      <c r="AL54" s="32">
        <f>IF(PERFIL_4_ESO!$BI37="",0,INDEX($A$9:$J$19,MATCH(PERFIL_4_ESO!$BI37,$B$9:$B$19,0),6))</f>
        <v>0</v>
      </c>
      <c r="AM54" s="32">
        <f>IF(PERFIL_4_ESO!$BI37="",0,INDEX($A$9:$J$19,MATCH(PERFIL_4_ESO!$BI37,$B$9:$B$19,0),7))</f>
        <v>0</v>
      </c>
      <c r="AN54" s="32">
        <f>IF(PERFIL_4_ESO!$BI37="",0,INDEX($A$9:$J$19,MATCH(PERFIL_4_ESO!$BI37,$B$9:$B$19,0),8))</f>
        <v>0</v>
      </c>
      <c r="AO54" s="32">
        <f>IF(PERFIL_4_ESO!$BI37="",0,INDEX($A$9:$J$19,MATCH(PERFIL_4_ESO!$BI37,$B$9:$B$19,0),9))</f>
        <v>0</v>
      </c>
      <c r="AP54" s="167">
        <f>IF(PERFIL_4_ESO!$BI37="",0,INDEX($A$9:$J$19,MATCH(PERFIL_4_ESO!$BI37,$B$9:$B$19,0),10))</f>
        <v>0</v>
      </c>
      <c r="AQ54" s="68">
        <f>PERFIL_4_ESO!AR37*'4º ESO'!S54+PERFIL_4_ESO!BA37*'4º ESO'!AA54+PERFIL_4_ESO!BJ37*'4º ESO'!AI54</f>
        <v>0</v>
      </c>
      <c r="AR54" s="68">
        <f>PERFIL_4_ESO!AS37*'4º ESO'!T54+PERFIL_4_ESO!BB37*'4º ESO'!AB54+PERFIL_4_ESO!BK37*'4º ESO'!AJ54</f>
        <v>0</v>
      </c>
      <c r="AS54" s="68">
        <f>PERFIL_4_ESO!AT37*'4º ESO'!U54+PERFIL_4_ESO!BC37*'4º ESO'!AC54+PERFIL_4_ESO!BL37*'4º ESO'!AK54</f>
        <v>0</v>
      </c>
      <c r="AT54" s="68">
        <f>PERFIL_4_ESO!AU37*'4º ESO'!V54+PERFIL_4_ESO!BD37*'4º ESO'!AD54+PERFIL_4_ESO!BM37*'4º ESO'!AL54</f>
        <v>0</v>
      </c>
      <c r="AU54" s="68">
        <f>PERFIL_4_ESO!AV37*'4º ESO'!W54+PERFIL_4_ESO!BE37*'4º ESO'!AE54+PERFIL_4_ESO!BN37*'4º ESO'!AM54</f>
        <v>0</v>
      </c>
      <c r="AV54" s="68">
        <f>PERFIL_4_ESO!AW37*'4º ESO'!X54+PERFIL_4_ESO!BF37*'4º ESO'!AF54+PERFIL_4_ESO!BO37*'4º ESO'!AN54</f>
        <v>0</v>
      </c>
      <c r="AW54" s="68">
        <f>PERFIL_4_ESO!AX37*'4º ESO'!Y54+PERFIL_4_ESO!BG37*'4º ESO'!AG54+PERFIL_4_ESO!BP37*'4º ESO'!AO54</f>
        <v>0</v>
      </c>
      <c r="AX54" s="155">
        <f>PERFIL_4_ESO!AY37*'4º ESO'!Z54+PERFIL_4_ESO!BH37*'4º ESO'!AH54+PERFIL_4_ESO!BQ37*'4º ESO'!AP54</f>
        <v>0</v>
      </c>
      <c r="AY54" s="32">
        <f>IF(PERFIL_4_ESO!$BR37="",0,INDEX($A$20:$J$25,MATCH(PERFIL_4_ESO!$BR37,$B$20:$B$25,0),3))</f>
        <v>0</v>
      </c>
      <c r="AZ54" s="32">
        <f>IF(PERFIL_4_ESO!$BR37="",0,INDEX($A$20:$J$25,MATCH(PERFIL_4_ESO!$BR37,$B$20:$B$25,0),4))</f>
        <v>0</v>
      </c>
      <c r="BA54" s="32">
        <f>IF(PERFIL_4_ESO!$BR37="",0,INDEX($A$20:$J$25,MATCH(PERFIL_4_ESO!$BR37,$B$20:$B$25,0),5))</f>
        <v>0</v>
      </c>
      <c r="BB54" s="32">
        <f>IF(PERFIL_4_ESO!$BR37="",0,INDEX($A$20:$J$25,MATCH(PERFIL_4_ESO!$BR37,$B$20:$B$25,0),6))</f>
        <v>0</v>
      </c>
      <c r="BC54" s="32">
        <f>IF(PERFIL_4_ESO!$BR37="",0,INDEX($A$20:$J$25,MATCH(PERFIL_4_ESO!$BR37,$B$20:$B$25,0),7))</f>
        <v>0</v>
      </c>
      <c r="BD54" s="32">
        <f>IF(PERFIL_4_ESO!$BR37="",0,INDEX($A$20:$J$25,MATCH(PERFIL_4_ESO!$BR37,$B$20:$B$25,0),8))</f>
        <v>0</v>
      </c>
      <c r="BE54" s="32">
        <f>IF(PERFIL_4_ESO!$BR37="",0,INDEX($A$20:$J$25,MATCH(PERFIL_4_ESO!$BR37,$B$20:$B$25,0),9))</f>
        <v>0</v>
      </c>
      <c r="BF54" s="167">
        <f>IF(PERFIL_4_ESO!$BR37="",0,INDEX($A$20:$J$25,MATCH(PERFIL_4_ESO!$BR37,$B$20:$B$25,0),10))</f>
        <v>0</v>
      </c>
      <c r="BG54" s="32">
        <f>PERFIL_4_ESO!BS37*'4º ESO'!AY54</f>
        <v>0</v>
      </c>
      <c r="BH54" s="32">
        <f>PERFIL_4_ESO!BT37*'4º ESO'!AZ54</f>
        <v>0</v>
      </c>
      <c r="BI54" s="32">
        <f>PERFIL_4_ESO!BU37*'4º ESO'!BA54</f>
        <v>0</v>
      </c>
      <c r="BJ54" s="32">
        <f>PERFIL_4_ESO!BV37*'4º ESO'!BB54</f>
        <v>0</v>
      </c>
      <c r="BK54" s="32">
        <f>PERFIL_4_ESO!BW37*'4º ESO'!BC54</f>
        <v>0</v>
      </c>
      <c r="BL54" s="32">
        <f>PERFIL_4_ESO!BX37*'4º ESO'!BD54</f>
        <v>0</v>
      </c>
      <c r="BM54" s="32">
        <f>PERFIL_4_ESO!BY37*'4º ESO'!BE54</f>
        <v>0</v>
      </c>
      <c r="BN54" s="167">
        <f>PERFIL_4_ESO!BZ37*'4º ESO'!BF54</f>
        <v>0</v>
      </c>
      <c r="BO54" s="32">
        <f t="shared" si="10"/>
        <v>0</v>
      </c>
      <c r="BP54" s="32">
        <f t="shared" si="11"/>
        <v>0</v>
      </c>
      <c r="BQ54" s="32">
        <f t="shared" si="12"/>
        <v>0</v>
      </c>
      <c r="BR54" s="32">
        <f t="shared" si="13"/>
        <v>0</v>
      </c>
      <c r="BS54" s="32">
        <f t="shared" si="14"/>
        <v>0</v>
      </c>
      <c r="BT54" s="32">
        <f t="shared" si="15"/>
        <v>0</v>
      </c>
      <c r="BU54" s="32">
        <f t="shared" si="16"/>
        <v>0</v>
      </c>
      <c r="BV54" s="167">
        <f t="shared" si="17"/>
        <v>0</v>
      </c>
    </row>
    <row r="55" spans="1:74">
      <c r="A55" s="29">
        <v>25</v>
      </c>
      <c r="B55" s="30" t="s">
        <v>125</v>
      </c>
      <c r="C55" s="92">
        <f t="shared" si="2"/>
        <v>40</v>
      </c>
      <c r="D55">
        <f t="shared" si="3"/>
        <v>21</v>
      </c>
      <c r="E55">
        <f t="shared" si="4"/>
        <v>39</v>
      </c>
      <c r="F55">
        <f t="shared" si="5"/>
        <v>38</v>
      </c>
      <c r="G55">
        <f t="shared" si="6"/>
        <v>36</v>
      </c>
      <c r="H55">
        <f t="shared" si="7"/>
        <v>45</v>
      </c>
      <c r="I55">
        <f t="shared" si="8"/>
        <v>21</v>
      </c>
      <c r="J55" s="93">
        <f t="shared" si="9"/>
        <v>28</v>
      </c>
      <c r="K55" s="99">
        <f>PERFIL_4_ESO!C38*'4º ESO'!C$3+PERFIL_4_ESO!K38*'4º ESO'!C$4+PERFIL_4_ESO!S38*'4º ESO'!C$5+PERFIL_4_ESO!AA38*'4º ESO'!C$6+PERFIL_4_ESO!AI38*'4º ESO'!C$7</f>
        <v>0</v>
      </c>
      <c r="L55" s="15">
        <f>PERFIL_4_ESO!D38*'4º ESO'!D$3+PERFIL_4_ESO!L38*'4º ESO'!D$4+PERFIL_4_ESO!T38*'4º ESO'!D$5+PERFIL_4_ESO!AB38*'4º ESO'!D$6+PERFIL_4_ESO!AJ38*'4º ESO'!D$7</f>
        <v>0</v>
      </c>
      <c r="M55" s="15">
        <f>PERFIL_4_ESO!E38*'4º ESO'!E$3+PERFIL_4_ESO!M38*'4º ESO'!E$4+PERFIL_4_ESO!U38*'4º ESO'!E$5+PERFIL_4_ESO!AC38*'4º ESO'!E$6+PERFIL_4_ESO!AK38*'4º ESO'!E$7</f>
        <v>0</v>
      </c>
      <c r="N55" s="15">
        <f>PERFIL_4_ESO!F38*'4º ESO'!F$3+PERFIL_4_ESO!N38*'4º ESO'!F$4+PERFIL_4_ESO!V38*'4º ESO'!F$5+PERFIL_4_ESO!AD38*'4º ESO'!F$6+PERFIL_4_ESO!AL38*'4º ESO'!F$7</f>
        <v>0</v>
      </c>
      <c r="O55" s="15">
        <f>PERFIL_4_ESO!G38*'4º ESO'!G$3+PERFIL_4_ESO!O38*'4º ESO'!G$4+PERFIL_4_ESO!W38*'4º ESO'!G$5+PERFIL_4_ESO!AE38*'4º ESO'!G$6+PERFIL_4_ESO!AM38*'4º ESO'!G$7</f>
        <v>0</v>
      </c>
      <c r="P55" s="15">
        <f>PERFIL_4_ESO!H38*'4º ESO'!H$3+PERFIL_4_ESO!P38*'4º ESO'!H$4+PERFIL_4_ESO!X38*'4º ESO'!H$5+PERFIL_4_ESO!AF38*'4º ESO'!H$6+PERFIL_4_ESO!AN38*'4º ESO'!H$7</f>
        <v>0</v>
      </c>
      <c r="Q55" s="15">
        <f>PERFIL_4_ESO!I38*'4º ESO'!I$3+PERFIL_4_ESO!Q38*'4º ESO'!I$4+PERFIL_4_ESO!Y38*'4º ESO'!I$5+PERFIL_4_ESO!AG38*'4º ESO'!I$6+PERFIL_4_ESO!AO38*'4º ESO'!I$7</f>
        <v>0</v>
      </c>
      <c r="R55" s="15">
        <f>PERFIL_4_ESO!J38*'4º ESO'!J$3+PERFIL_4_ESO!R38*'4º ESO'!J$4+PERFIL_4_ESO!Z38*'4º ESO'!J$5+PERFIL_4_ESO!AH38*'4º ESO'!J$6+PERFIL_4_ESO!AP38*'4º ESO'!J$7</f>
        <v>0</v>
      </c>
      <c r="S55" s="161">
        <f>IF(PERFIL_4_ESO!$AQ38="",0,INDEX($A$9:$J$19,MATCH(PERFIL_4_ESO!$AQ38,$B$9:$B$19,0),3))</f>
        <v>0</v>
      </c>
      <c r="T55" s="32">
        <f>IF(PERFIL_4_ESO!$AQ38="",0,INDEX($A$9:$J$19,MATCH(PERFIL_4_ESO!$AQ38,$B$9:$B$19,0),4))</f>
        <v>0</v>
      </c>
      <c r="U55" s="32">
        <f>IF(PERFIL_4_ESO!$AQ38="",0,INDEX($A$9:$J$19,MATCH(PERFIL_4_ESO!$AQ38,$B$9:$B$19,0),5))</f>
        <v>0</v>
      </c>
      <c r="V55" s="32">
        <f>IF(PERFIL_4_ESO!$AQ38="",0,INDEX($A$9:$J$19,MATCH(PERFIL_4_ESO!$AQ38,$B$9:$B$19,0),6))</f>
        <v>0</v>
      </c>
      <c r="W55" s="32">
        <f>IF(PERFIL_4_ESO!$AQ38="",0,INDEX($A$9:$J$19,MATCH(PERFIL_4_ESO!$AQ38,$B$9:$B$19,0),7))</f>
        <v>0</v>
      </c>
      <c r="X55" s="32">
        <f>IF(PERFIL_4_ESO!$AQ38="",0,INDEX($A$9:$J$19,MATCH(PERFIL_4_ESO!$AQ38,$B$9:$B$19,0),8))</f>
        <v>0</v>
      </c>
      <c r="Y55" s="32">
        <f>IF(PERFIL_4_ESO!$AQ38="",0,INDEX($A$9:$J$19,MATCH(PERFIL_4_ESO!$AQ38,$B$9:$B$19,0),9))</f>
        <v>0</v>
      </c>
      <c r="Z55" s="167">
        <f>IF(PERFIL_4_ESO!$AQ38="",0,INDEX($A$9:$J$19,MATCH(PERFIL_4_ESO!$AQ38,$B$9:$B$19,0),10))</f>
        <v>0</v>
      </c>
      <c r="AA55" s="32">
        <f>IF(PERFIL_4_ESO!$AZ38="",0,INDEX($A$9:$J$19,MATCH(PERFIL_4_ESO!$AZ38,$B$9:$B$19,0),3))</f>
        <v>0</v>
      </c>
      <c r="AB55" s="32">
        <f>IF(PERFIL_4_ESO!$AZ38="",0,INDEX($A$9:$J$19,MATCH(PERFIL_4_ESO!$AZ38,$B$9:$B$19,0),4))</f>
        <v>0</v>
      </c>
      <c r="AC55" s="32">
        <f>IF(PERFIL_4_ESO!$AZ38="",0,INDEX($A$9:$J$19,MATCH(PERFIL_4_ESO!$AZ38,$B$9:$B$19,0),5))</f>
        <v>0</v>
      </c>
      <c r="AD55" s="32">
        <f>IF(PERFIL_4_ESO!$AZ38="",0,INDEX($A$9:$J$19,MATCH(PERFIL_4_ESO!$AZ38,$B$9:$B$19,0),6))</f>
        <v>0</v>
      </c>
      <c r="AE55" s="32">
        <f>IF(PERFIL_4_ESO!$AZ38="",0,INDEX($A$9:$J$19,MATCH(PERFIL_4_ESO!$AZ38,$B$9:$B$19,0),7))</f>
        <v>0</v>
      </c>
      <c r="AF55" s="32">
        <f>IF(PERFIL_4_ESO!$AZ38="",0,INDEX($A$9:$J$19,MATCH(PERFIL_4_ESO!$AZ38,$B$9:$B$19,0),8))</f>
        <v>0</v>
      </c>
      <c r="AG55" s="32">
        <f>IF(PERFIL_4_ESO!$AZ38="",0,INDEX($A$9:$J$19,MATCH(PERFIL_4_ESO!$AZ38,$B$9:$B$19,0),9))</f>
        <v>0</v>
      </c>
      <c r="AH55" s="167">
        <f>IF(PERFIL_4_ESO!$AZ38="",0,INDEX($A$9:$J$19,MATCH(PERFIL_4_ESO!$AZ38,$B$9:$B$19,0),10))</f>
        <v>0</v>
      </c>
      <c r="AI55" s="32">
        <f>IF(PERFIL_4_ESO!$BI38="",0,INDEX($A$9:$J$19,MATCH(PERFIL_4_ESO!$BI38,$B$9:$B$19,0),3))</f>
        <v>0</v>
      </c>
      <c r="AJ55" s="32">
        <f>IF(PERFIL_4_ESO!$BI38="",0,INDEX($A$9:$J$19,MATCH(PERFIL_4_ESO!$BI38,$B$9:$B$19,0),4))</f>
        <v>0</v>
      </c>
      <c r="AK55" s="32">
        <f>IF(PERFIL_4_ESO!$BI38="",0,INDEX($A$9:$J$19,MATCH(PERFIL_4_ESO!$BI38,$B$9:$B$19,0),5))</f>
        <v>0</v>
      </c>
      <c r="AL55" s="32">
        <f>IF(PERFIL_4_ESO!$BI38="",0,INDEX($A$9:$J$19,MATCH(PERFIL_4_ESO!$BI38,$B$9:$B$19,0),6))</f>
        <v>0</v>
      </c>
      <c r="AM55" s="32">
        <f>IF(PERFIL_4_ESO!$BI38="",0,INDEX($A$9:$J$19,MATCH(PERFIL_4_ESO!$BI38,$B$9:$B$19,0),7))</f>
        <v>0</v>
      </c>
      <c r="AN55" s="32">
        <f>IF(PERFIL_4_ESO!$BI38="",0,INDEX($A$9:$J$19,MATCH(PERFIL_4_ESO!$BI38,$B$9:$B$19,0),8))</f>
        <v>0</v>
      </c>
      <c r="AO55" s="32">
        <f>IF(PERFIL_4_ESO!$BI38="",0,INDEX($A$9:$J$19,MATCH(PERFIL_4_ESO!$BI38,$B$9:$B$19,0),9))</f>
        <v>0</v>
      </c>
      <c r="AP55" s="167">
        <f>IF(PERFIL_4_ESO!$BI38="",0,INDEX($A$9:$J$19,MATCH(PERFIL_4_ESO!$BI38,$B$9:$B$19,0),10))</f>
        <v>0</v>
      </c>
      <c r="AQ55" s="68">
        <f>PERFIL_4_ESO!AR38*'4º ESO'!S55+PERFIL_4_ESO!BA38*'4º ESO'!AA55+PERFIL_4_ESO!BJ38*'4º ESO'!AI55</f>
        <v>0</v>
      </c>
      <c r="AR55" s="68">
        <f>PERFIL_4_ESO!AS38*'4º ESO'!T55+PERFIL_4_ESO!BB38*'4º ESO'!AB55+PERFIL_4_ESO!BK38*'4º ESO'!AJ55</f>
        <v>0</v>
      </c>
      <c r="AS55" s="68">
        <f>PERFIL_4_ESO!AT38*'4º ESO'!U55+PERFIL_4_ESO!BC38*'4º ESO'!AC55+PERFIL_4_ESO!BL38*'4º ESO'!AK55</f>
        <v>0</v>
      </c>
      <c r="AT55" s="68">
        <f>PERFIL_4_ESO!AU38*'4º ESO'!V55+PERFIL_4_ESO!BD38*'4º ESO'!AD55+PERFIL_4_ESO!BM38*'4º ESO'!AL55</f>
        <v>0</v>
      </c>
      <c r="AU55" s="68">
        <f>PERFIL_4_ESO!AV38*'4º ESO'!W55+PERFIL_4_ESO!BE38*'4º ESO'!AE55+PERFIL_4_ESO!BN38*'4º ESO'!AM55</f>
        <v>0</v>
      </c>
      <c r="AV55" s="68">
        <f>PERFIL_4_ESO!AW38*'4º ESO'!X55+PERFIL_4_ESO!BF38*'4º ESO'!AF55+PERFIL_4_ESO!BO38*'4º ESO'!AN55</f>
        <v>0</v>
      </c>
      <c r="AW55" s="68">
        <f>PERFIL_4_ESO!AX38*'4º ESO'!Y55+PERFIL_4_ESO!BG38*'4º ESO'!AG55+PERFIL_4_ESO!BP38*'4º ESO'!AO55</f>
        <v>0</v>
      </c>
      <c r="AX55" s="155">
        <f>PERFIL_4_ESO!AY38*'4º ESO'!Z55+PERFIL_4_ESO!BH38*'4º ESO'!AH55+PERFIL_4_ESO!BQ38*'4º ESO'!AP55</f>
        <v>0</v>
      </c>
      <c r="AY55" s="32">
        <f>IF(PERFIL_4_ESO!$BR38="",0,INDEX($A$20:$J$25,MATCH(PERFIL_4_ESO!$BR38,$B$20:$B$25,0),3))</f>
        <v>0</v>
      </c>
      <c r="AZ55" s="32">
        <f>IF(PERFIL_4_ESO!$BR38="",0,INDEX($A$20:$J$25,MATCH(PERFIL_4_ESO!$BR38,$B$20:$B$25,0),4))</f>
        <v>0</v>
      </c>
      <c r="BA55" s="32">
        <f>IF(PERFIL_4_ESO!$BR38="",0,INDEX($A$20:$J$25,MATCH(PERFIL_4_ESO!$BR38,$B$20:$B$25,0),5))</f>
        <v>0</v>
      </c>
      <c r="BB55" s="32">
        <f>IF(PERFIL_4_ESO!$BR38="",0,INDEX($A$20:$J$25,MATCH(PERFIL_4_ESO!$BR38,$B$20:$B$25,0),6))</f>
        <v>0</v>
      </c>
      <c r="BC55" s="32">
        <f>IF(PERFIL_4_ESO!$BR38="",0,INDEX($A$20:$J$25,MATCH(PERFIL_4_ESO!$BR38,$B$20:$B$25,0),7))</f>
        <v>0</v>
      </c>
      <c r="BD55" s="32">
        <f>IF(PERFIL_4_ESO!$BR38="",0,INDEX($A$20:$J$25,MATCH(PERFIL_4_ESO!$BR38,$B$20:$B$25,0),8))</f>
        <v>0</v>
      </c>
      <c r="BE55" s="32">
        <f>IF(PERFIL_4_ESO!$BR38="",0,INDEX($A$20:$J$25,MATCH(PERFIL_4_ESO!$BR38,$B$20:$B$25,0),9))</f>
        <v>0</v>
      </c>
      <c r="BF55" s="167">
        <f>IF(PERFIL_4_ESO!$BR38="",0,INDEX($A$20:$J$25,MATCH(PERFIL_4_ESO!$BR38,$B$20:$B$25,0),10))</f>
        <v>0</v>
      </c>
      <c r="BG55" s="32">
        <f>PERFIL_4_ESO!BS38*'4º ESO'!AY55</f>
        <v>0</v>
      </c>
      <c r="BH55" s="32">
        <f>PERFIL_4_ESO!BT38*'4º ESO'!AZ55</f>
        <v>0</v>
      </c>
      <c r="BI55" s="32">
        <f>PERFIL_4_ESO!BU38*'4º ESO'!BA55</f>
        <v>0</v>
      </c>
      <c r="BJ55" s="32">
        <f>PERFIL_4_ESO!BV38*'4º ESO'!BB55</f>
        <v>0</v>
      </c>
      <c r="BK55" s="32">
        <f>PERFIL_4_ESO!BW38*'4º ESO'!BC55</f>
        <v>0</v>
      </c>
      <c r="BL55" s="32">
        <f>PERFIL_4_ESO!BX38*'4º ESO'!BD55</f>
        <v>0</v>
      </c>
      <c r="BM55" s="32">
        <f>PERFIL_4_ESO!BY38*'4º ESO'!BE55</f>
        <v>0</v>
      </c>
      <c r="BN55" s="167">
        <f>PERFIL_4_ESO!BZ38*'4º ESO'!BF55</f>
        <v>0</v>
      </c>
      <c r="BO55" s="32">
        <f t="shared" si="10"/>
        <v>0</v>
      </c>
      <c r="BP55" s="32">
        <f t="shared" si="11"/>
        <v>0</v>
      </c>
      <c r="BQ55" s="32">
        <f t="shared" si="12"/>
        <v>0</v>
      </c>
      <c r="BR55" s="32">
        <f t="shared" si="13"/>
        <v>0</v>
      </c>
      <c r="BS55" s="32">
        <f t="shared" si="14"/>
        <v>0</v>
      </c>
      <c r="BT55" s="32">
        <f t="shared" si="15"/>
        <v>0</v>
      </c>
      <c r="BU55" s="32">
        <f t="shared" si="16"/>
        <v>0</v>
      </c>
      <c r="BV55" s="167">
        <f t="shared" si="17"/>
        <v>0</v>
      </c>
    </row>
    <row r="56" spans="1:74">
      <c r="A56" s="66">
        <v>26</v>
      </c>
      <c r="B56" s="28" t="s">
        <v>126</v>
      </c>
      <c r="C56" s="92">
        <f t="shared" si="2"/>
        <v>40</v>
      </c>
      <c r="D56">
        <f t="shared" si="3"/>
        <v>21</v>
      </c>
      <c r="E56">
        <f t="shared" si="4"/>
        <v>39</v>
      </c>
      <c r="F56">
        <f t="shared" si="5"/>
        <v>38</v>
      </c>
      <c r="G56">
        <f t="shared" si="6"/>
        <v>36</v>
      </c>
      <c r="H56">
        <f t="shared" si="7"/>
        <v>45</v>
      </c>
      <c r="I56">
        <f t="shared" si="8"/>
        <v>21</v>
      </c>
      <c r="J56" s="93">
        <f t="shared" si="9"/>
        <v>28</v>
      </c>
      <c r="K56" s="99">
        <f>PERFIL_4_ESO!C39*'4º ESO'!C$3+PERFIL_4_ESO!K39*'4º ESO'!C$4+PERFIL_4_ESO!S39*'4º ESO'!C$5+PERFIL_4_ESO!AA39*'4º ESO'!C$6+PERFIL_4_ESO!AI39*'4º ESO'!C$7</f>
        <v>0</v>
      </c>
      <c r="L56" s="15">
        <f>PERFIL_4_ESO!D39*'4º ESO'!D$3+PERFIL_4_ESO!L39*'4º ESO'!D$4+PERFIL_4_ESO!T39*'4º ESO'!D$5+PERFIL_4_ESO!AB39*'4º ESO'!D$6+PERFIL_4_ESO!AJ39*'4º ESO'!D$7</f>
        <v>0</v>
      </c>
      <c r="M56" s="15">
        <f>PERFIL_4_ESO!E39*'4º ESO'!E$3+PERFIL_4_ESO!M39*'4º ESO'!E$4+PERFIL_4_ESO!U39*'4º ESO'!E$5+PERFIL_4_ESO!AC39*'4º ESO'!E$6+PERFIL_4_ESO!AK39*'4º ESO'!E$7</f>
        <v>0</v>
      </c>
      <c r="N56" s="15">
        <f>PERFIL_4_ESO!F39*'4º ESO'!F$3+PERFIL_4_ESO!N39*'4º ESO'!F$4+PERFIL_4_ESO!V39*'4º ESO'!F$5+PERFIL_4_ESO!AD39*'4º ESO'!F$6+PERFIL_4_ESO!AL39*'4º ESO'!F$7</f>
        <v>0</v>
      </c>
      <c r="O56" s="15">
        <f>PERFIL_4_ESO!G39*'4º ESO'!G$3+PERFIL_4_ESO!O39*'4º ESO'!G$4+PERFIL_4_ESO!W39*'4º ESO'!G$5+PERFIL_4_ESO!AE39*'4º ESO'!G$6+PERFIL_4_ESO!AM39*'4º ESO'!G$7</f>
        <v>0</v>
      </c>
      <c r="P56" s="15">
        <f>PERFIL_4_ESO!H39*'4º ESO'!H$3+PERFIL_4_ESO!P39*'4º ESO'!H$4+PERFIL_4_ESO!X39*'4º ESO'!H$5+PERFIL_4_ESO!AF39*'4º ESO'!H$6+PERFIL_4_ESO!AN39*'4º ESO'!H$7</f>
        <v>0</v>
      </c>
      <c r="Q56" s="15">
        <f>PERFIL_4_ESO!I39*'4º ESO'!I$3+PERFIL_4_ESO!Q39*'4º ESO'!I$4+PERFIL_4_ESO!Y39*'4º ESO'!I$5+PERFIL_4_ESO!AG39*'4º ESO'!I$6+PERFIL_4_ESO!AO39*'4º ESO'!I$7</f>
        <v>0</v>
      </c>
      <c r="R56" s="15">
        <f>PERFIL_4_ESO!J39*'4º ESO'!J$3+PERFIL_4_ESO!R39*'4º ESO'!J$4+PERFIL_4_ESO!Z39*'4º ESO'!J$5+PERFIL_4_ESO!AH39*'4º ESO'!J$6+PERFIL_4_ESO!AP39*'4º ESO'!J$7</f>
        <v>0</v>
      </c>
      <c r="S56" s="161">
        <f>IF(PERFIL_4_ESO!$AQ39="",0,INDEX($A$9:$J$19,MATCH(PERFIL_4_ESO!$AQ39,$B$9:$B$19,0),3))</f>
        <v>0</v>
      </c>
      <c r="T56" s="32">
        <f>IF(PERFIL_4_ESO!$AQ39="",0,INDEX($A$9:$J$19,MATCH(PERFIL_4_ESO!$AQ39,$B$9:$B$19,0),4))</f>
        <v>0</v>
      </c>
      <c r="U56" s="32">
        <f>IF(PERFIL_4_ESO!$AQ39="",0,INDEX($A$9:$J$19,MATCH(PERFIL_4_ESO!$AQ39,$B$9:$B$19,0),5))</f>
        <v>0</v>
      </c>
      <c r="V56" s="32">
        <f>IF(PERFIL_4_ESO!$AQ39="",0,INDEX($A$9:$J$19,MATCH(PERFIL_4_ESO!$AQ39,$B$9:$B$19,0),6))</f>
        <v>0</v>
      </c>
      <c r="W56" s="32">
        <f>IF(PERFIL_4_ESO!$AQ39="",0,INDEX($A$9:$J$19,MATCH(PERFIL_4_ESO!$AQ39,$B$9:$B$19,0),7))</f>
        <v>0</v>
      </c>
      <c r="X56" s="32">
        <f>IF(PERFIL_4_ESO!$AQ39="",0,INDEX($A$9:$J$19,MATCH(PERFIL_4_ESO!$AQ39,$B$9:$B$19,0),8))</f>
        <v>0</v>
      </c>
      <c r="Y56" s="32">
        <f>IF(PERFIL_4_ESO!$AQ39="",0,INDEX($A$9:$J$19,MATCH(PERFIL_4_ESO!$AQ39,$B$9:$B$19,0),9))</f>
        <v>0</v>
      </c>
      <c r="Z56" s="167">
        <f>IF(PERFIL_4_ESO!$AQ39="",0,INDEX($A$9:$J$19,MATCH(PERFIL_4_ESO!$AQ39,$B$9:$B$19,0),10))</f>
        <v>0</v>
      </c>
      <c r="AA56" s="32">
        <f>IF(PERFIL_4_ESO!$AZ39="",0,INDEX($A$9:$J$19,MATCH(PERFIL_4_ESO!$AZ39,$B$9:$B$19,0),3))</f>
        <v>0</v>
      </c>
      <c r="AB56" s="32">
        <f>IF(PERFIL_4_ESO!$AZ39="",0,INDEX($A$9:$J$19,MATCH(PERFIL_4_ESO!$AZ39,$B$9:$B$19,0),4))</f>
        <v>0</v>
      </c>
      <c r="AC56" s="32">
        <f>IF(PERFIL_4_ESO!$AZ39="",0,INDEX($A$9:$J$19,MATCH(PERFIL_4_ESO!$AZ39,$B$9:$B$19,0),5))</f>
        <v>0</v>
      </c>
      <c r="AD56" s="32">
        <f>IF(PERFIL_4_ESO!$AZ39="",0,INDEX($A$9:$J$19,MATCH(PERFIL_4_ESO!$AZ39,$B$9:$B$19,0),6))</f>
        <v>0</v>
      </c>
      <c r="AE56" s="32">
        <f>IF(PERFIL_4_ESO!$AZ39="",0,INDEX($A$9:$J$19,MATCH(PERFIL_4_ESO!$AZ39,$B$9:$B$19,0),7))</f>
        <v>0</v>
      </c>
      <c r="AF56" s="32">
        <f>IF(PERFIL_4_ESO!$AZ39="",0,INDEX($A$9:$J$19,MATCH(PERFIL_4_ESO!$AZ39,$B$9:$B$19,0),8))</f>
        <v>0</v>
      </c>
      <c r="AG56" s="32">
        <f>IF(PERFIL_4_ESO!$AZ39="",0,INDEX($A$9:$J$19,MATCH(PERFIL_4_ESO!$AZ39,$B$9:$B$19,0),9))</f>
        <v>0</v>
      </c>
      <c r="AH56" s="167">
        <f>IF(PERFIL_4_ESO!$AZ39="",0,INDEX($A$9:$J$19,MATCH(PERFIL_4_ESO!$AZ39,$B$9:$B$19,0),10))</f>
        <v>0</v>
      </c>
      <c r="AI56" s="32">
        <f>IF(PERFIL_4_ESO!$BI39="",0,INDEX($A$9:$J$19,MATCH(PERFIL_4_ESO!$BI39,$B$9:$B$19,0),3))</f>
        <v>0</v>
      </c>
      <c r="AJ56" s="32">
        <f>IF(PERFIL_4_ESO!$BI39="",0,INDEX($A$9:$J$19,MATCH(PERFIL_4_ESO!$BI39,$B$9:$B$19,0),4))</f>
        <v>0</v>
      </c>
      <c r="AK56" s="32">
        <f>IF(PERFIL_4_ESO!$BI39="",0,INDEX($A$9:$J$19,MATCH(PERFIL_4_ESO!$BI39,$B$9:$B$19,0),5))</f>
        <v>0</v>
      </c>
      <c r="AL56" s="32">
        <f>IF(PERFIL_4_ESO!$BI39="",0,INDEX($A$9:$J$19,MATCH(PERFIL_4_ESO!$BI39,$B$9:$B$19,0),6))</f>
        <v>0</v>
      </c>
      <c r="AM56" s="32">
        <f>IF(PERFIL_4_ESO!$BI39="",0,INDEX($A$9:$J$19,MATCH(PERFIL_4_ESO!$BI39,$B$9:$B$19,0),7))</f>
        <v>0</v>
      </c>
      <c r="AN56" s="32">
        <f>IF(PERFIL_4_ESO!$BI39="",0,INDEX($A$9:$J$19,MATCH(PERFIL_4_ESO!$BI39,$B$9:$B$19,0),8))</f>
        <v>0</v>
      </c>
      <c r="AO56" s="32">
        <f>IF(PERFIL_4_ESO!$BI39="",0,INDEX($A$9:$J$19,MATCH(PERFIL_4_ESO!$BI39,$B$9:$B$19,0),9))</f>
        <v>0</v>
      </c>
      <c r="AP56" s="167">
        <f>IF(PERFIL_4_ESO!$BI39="",0,INDEX($A$9:$J$19,MATCH(PERFIL_4_ESO!$BI39,$B$9:$B$19,0),10))</f>
        <v>0</v>
      </c>
      <c r="AQ56" s="68">
        <f>PERFIL_4_ESO!AR39*'4º ESO'!S56+PERFIL_4_ESO!BA39*'4º ESO'!AA56+PERFIL_4_ESO!BJ39*'4º ESO'!AI56</f>
        <v>0</v>
      </c>
      <c r="AR56" s="68">
        <f>PERFIL_4_ESO!AS39*'4º ESO'!T56+PERFIL_4_ESO!BB39*'4º ESO'!AB56+PERFIL_4_ESO!BK39*'4º ESO'!AJ56</f>
        <v>0</v>
      </c>
      <c r="AS56" s="68">
        <f>PERFIL_4_ESO!AT39*'4º ESO'!U56+PERFIL_4_ESO!BC39*'4º ESO'!AC56+PERFIL_4_ESO!BL39*'4º ESO'!AK56</f>
        <v>0</v>
      </c>
      <c r="AT56" s="68">
        <f>PERFIL_4_ESO!AU39*'4º ESO'!V56+PERFIL_4_ESO!BD39*'4º ESO'!AD56+PERFIL_4_ESO!BM39*'4º ESO'!AL56</f>
        <v>0</v>
      </c>
      <c r="AU56" s="68">
        <f>PERFIL_4_ESO!AV39*'4º ESO'!W56+PERFIL_4_ESO!BE39*'4º ESO'!AE56+PERFIL_4_ESO!BN39*'4º ESO'!AM56</f>
        <v>0</v>
      </c>
      <c r="AV56" s="68">
        <f>PERFIL_4_ESO!AW39*'4º ESO'!X56+PERFIL_4_ESO!BF39*'4º ESO'!AF56+PERFIL_4_ESO!BO39*'4º ESO'!AN56</f>
        <v>0</v>
      </c>
      <c r="AW56" s="68">
        <f>PERFIL_4_ESO!AX39*'4º ESO'!Y56+PERFIL_4_ESO!BG39*'4º ESO'!AG56+PERFIL_4_ESO!BP39*'4º ESO'!AO56</f>
        <v>0</v>
      </c>
      <c r="AX56" s="155">
        <f>PERFIL_4_ESO!AY39*'4º ESO'!Z56+PERFIL_4_ESO!BH39*'4º ESO'!AH56+PERFIL_4_ESO!BQ39*'4º ESO'!AP56</f>
        <v>0</v>
      </c>
      <c r="AY56" s="32">
        <f>IF(PERFIL_4_ESO!$BR39="",0,INDEX($A$20:$J$25,MATCH(PERFIL_4_ESO!$BR39,$B$20:$B$25,0),3))</f>
        <v>0</v>
      </c>
      <c r="AZ56" s="32">
        <f>IF(PERFIL_4_ESO!$BR39="",0,INDEX($A$20:$J$25,MATCH(PERFIL_4_ESO!$BR39,$B$20:$B$25,0),4))</f>
        <v>0</v>
      </c>
      <c r="BA56" s="32">
        <f>IF(PERFIL_4_ESO!$BR39="",0,INDEX($A$20:$J$25,MATCH(PERFIL_4_ESO!$BR39,$B$20:$B$25,0),5))</f>
        <v>0</v>
      </c>
      <c r="BB56" s="32">
        <f>IF(PERFIL_4_ESO!$BR39="",0,INDEX($A$20:$J$25,MATCH(PERFIL_4_ESO!$BR39,$B$20:$B$25,0),6))</f>
        <v>0</v>
      </c>
      <c r="BC56" s="32">
        <f>IF(PERFIL_4_ESO!$BR39="",0,INDEX($A$20:$J$25,MATCH(PERFIL_4_ESO!$BR39,$B$20:$B$25,0),7))</f>
        <v>0</v>
      </c>
      <c r="BD56" s="32">
        <f>IF(PERFIL_4_ESO!$BR39="",0,INDEX($A$20:$J$25,MATCH(PERFIL_4_ESO!$BR39,$B$20:$B$25,0),8))</f>
        <v>0</v>
      </c>
      <c r="BE56" s="32">
        <f>IF(PERFIL_4_ESO!$BR39="",0,INDEX($A$20:$J$25,MATCH(PERFIL_4_ESO!$BR39,$B$20:$B$25,0),9))</f>
        <v>0</v>
      </c>
      <c r="BF56" s="167">
        <f>IF(PERFIL_4_ESO!$BR39="",0,INDEX($A$20:$J$25,MATCH(PERFIL_4_ESO!$BR39,$B$20:$B$25,0),10))</f>
        <v>0</v>
      </c>
      <c r="BG56" s="32">
        <f>PERFIL_4_ESO!BS39*'4º ESO'!AY56</f>
        <v>0</v>
      </c>
      <c r="BH56" s="32">
        <f>PERFIL_4_ESO!BT39*'4º ESO'!AZ56</f>
        <v>0</v>
      </c>
      <c r="BI56" s="32">
        <f>PERFIL_4_ESO!BU39*'4º ESO'!BA56</f>
        <v>0</v>
      </c>
      <c r="BJ56" s="32">
        <f>PERFIL_4_ESO!BV39*'4º ESO'!BB56</f>
        <v>0</v>
      </c>
      <c r="BK56" s="32">
        <f>PERFIL_4_ESO!BW39*'4º ESO'!BC56</f>
        <v>0</v>
      </c>
      <c r="BL56" s="32">
        <f>PERFIL_4_ESO!BX39*'4º ESO'!BD56</f>
        <v>0</v>
      </c>
      <c r="BM56" s="32">
        <f>PERFIL_4_ESO!BY39*'4º ESO'!BE56</f>
        <v>0</v>
      </c>
      <c r="BN56" s="167">
        <f>PERFIL_4_ESO!BZ39*'4º ESO'!BF56</f>
        <v>0</v>
      </c>
      <c r="BO56" s="32">
        <f t="shared" si="10"/>
        <v>0</v>
      </c>
      <c r="BP56" s="32">
        <f t="shared" si="11"/>
        <v>0</v>
      </c>
      <c r="BQ56" s="32">
        <f t="shared" si="12"/>
        <v>0</v>
      </c>
      <c r="BR56" s="32">
        <f t="shared" si="13"/>
        <v>0</v>
      </c>
      <c r="BS56" s="32">
        <f t="shared" si="14"/>
        <v>0</v>
      </c>
      <c r="BT56" s="32">
        <f t="shared" si="15"/>
        <v>0</v>
      </c>
      <c r="BU56" s="32">
        <f t="shared" si="16"/>
        <v>0</v>
      </c>
      <c r="BV56" s="167">
        <f t="shared" si="17"/>
        <v>0</v>
      </c>
    </row>
    <row r="57" spans="1:74">
      <c r="A57" s="29">
        <v>27</v>
      </c>
      <c r="B57" s="30" t="s">
        <v>127</v>
      </c>
      <c r="C57" s="92">
        <f t="shared" si="2"/>
        <v>40</v>
      </c>
      <c r="D57">
        <f t="shared" si="3"/>
        <v>21</v>
      </c>
      <c r="E57">
        <f t="shared" si="4"/>
        <v>39</v>
      </c>
      <c r="F57">
        <f t="shared" si="5"/>
        <v>38</v>
      </c>
      <c r="G57">
        <f t="shared" si="6"/>
        <v>36</v>
      </c>
      <c r="H57">
        <f t="shared" si="7"/>
        <v>45</v>
      </c>
      <c r="I57">
        <f t="shared" si="8"/>
        <v>21</v>
      </c>
      <c r="J57" s="93">
        <f t="shared" si="9"/>
        <v>28</v>
      </c>
      <c r="K57" s="99">
        <f>PERFIL_4_ESO!C40*'4º ESO'!C$3+PERFIL_4_ESO!K40*'4º ESO'!C$4+PERFIL_4_ESO!S40*'4º ESO'!C$5+PERFIL_4_ESO!AA40*'4º ESO'!C$6+PERFIL_4_ESO!AI40*'4º ESO'!C$7</f>
        <v>0</v>
      </c>
      <c r="L57" s="15">
        <f>PERFIL_4_ESO!D40*'4º ESO'!D$3+PERFIL_4_ESO!L40*'4º ESO'!D$4+PERFIL_4_ESO!T40*'4º ESO'!D$5+PERFIL_4_ESO!AB40*'4º ESO'!D$6+PERFIL_4_ESO!AJ40*'4º ESO'!D$7</f>
        <v>0</v>
      </c>
      <c r="M57" s="15">
        <f>PERFIL_4_ESO!E40*'4º ESO'!E$3+PERFIL_4_ESO!M40*'4º ESO'!E$4+PERFIL_4_ESO!U40*'4º ESO'!E$5+PERFIL_4_ESO!AC40*'4º ESO'!E$6+PERFIL_4_ESO!AK40*'4º ESO'!E$7</f>
        <v>0</v>
      </c>
      <c r="N57" s="15">
        <f>PERFIL_4_ESO!F40*'4º ESO'!F$3+PERFIL_4_ESO!N40*'4º ESO'!F$4+PERFIL_4_ESO!V40*'4º ESO'!F$5+PERFIL_4_ESO!AD40*'4º ESO'!F$6+PERFIL_4_ESO!AL40*'4º ESO'!F$7</f>
        <v>0</v>
      </c>
      <c r="O57" s="15">
        <f>PERFIL_4_ESO!G40*'4º ESO'!G$3+PERFIL_4_ESO!O40*'4º ESO'!G$4+PERFIL_4_ESO!W40*'4º ESO'!G$5+PERFIL_4_ESO!AE40*'4º ESO'!G$6+PERFIL_4_ESO!AM40*'4º ESO'!G$7</f>
        <v>0</v>
      </c>
      <c r="P57" s="15">
        <f>PERFIL_4_ESO!H40*'4º ESO'!H$3+PERFIL_4_ESO!P40*'4º ESO'!H$4+PERFIL_4_ESO!X40*'4º ESO'!H$5+PERFIL_4_ESO!AF40*'4º ESO'!H$6+PERFIL_4_ESO!AN40*'4º ESO'!H$7</f>
        <v>0</v>
      </c>
      <c r="Q57" s="15">
        <f>PERFIL_4_ESO!I40*'4º ESO'!I$3+PERFIL_4_ESO!Q40*'4º ESO'!I$4+PERFIL_4_ESO!Y40*'4º ESO'!I$5+PERFIL_4_ESO!AG40*'4º ESO'!I$6+PERFIL_4_ESO!AO40*'4º ESO'!I$7</f>
        <v>0</v>
      </c>
      <c r="R57" s="15">
        <f>PERFIL_4_ESO!J40*'4º ESO'!J$3+PERFIL_4_ESO!R40*'4º ESO'!J$4+PERFIL_4_ESO!Z40*'4º ESO'!J$5+PERFIL_4_ESO!AH40*'4º ESO'!J$6+PERFIL_4_ESO!AP40*'4º ESO'!J$7</f>
        <v>0</v>
      </c>
      <c r="S57" s="161">
        <f>IF(PERFIL_4_ESO!$AQ40="",0,INDEX($A$9:$J$19,MATCH(PERFIL_4_ESO!$AQ40,$B$9:$B$19,0),3))</f>
        <v>0</v>
      </c>
      <c r="T57" s="32">
        <f>IF(PERFIL_4_ESO!$AQ40="",0,INDEX($A$9:$J$19,MATCH(PERFIL_4_ESO!$AQ40,$B$9:$B$19,0),4))</f>
        <v>0</v>
      </c>
      <c r="U57" s="32">
        <f>IF(PERFIL_4_ESO!$AQ40="",0,INDEX($A$9:$J$19,MATCH(PERFIL_4_ESO!$AQ40,$B$9:$B$19,0),5))</f>
        <v>0</v>
      </c>
      <c r="V57" s="32">
        <f>IF(PERFIL_4_ESO!$AQ40="",0,INDEX($A$9:$J$19,MATCH(PERFIL_4_ESO!$AQ40,$B$9:$B$19,0),6))</f>
        <v>0</v>
      </c>
      <c r="W57" s="32">
        <f>IF(PERFIL_4_ESO!$AQ40="",0,INDEX($A$9:$J$19,MATCH(PERFIL_4_ESO!$AQ40,$B$9:$B$19,0),7))</f>
        <v>0</v>
      </c>
      <c r="X57" s="32">
        <f>IF(PERFIL_4_ESO!$AQ40="",0,INDEX($A$9:$J$19,MATCH(PERFIL_4_ESO!$AQ40,$B$9:$B$19,0),8))</f>
        <v>0</v>
      </c>
      <c r="Y57" s="32">
        <f>IF(PERFIL_4_ESO!$AQ40="",0,INDEX($A$9:$J$19,MATCH(PERFIL_4_ESO!$AQ40,$B$9:$B$19,0),9))</f>
        <v>0</v>
      </c>
      <c r="Z57" s="167">
        <f>IF(PERFIL_4_ESO!$AQ40="",0,INDEX($A$9:$J$19,MATCH(PERFIL_4_ESO!$AQ40,$B$9:$B$19,0),10))</f>
        <v>0</v>
      </c>
      <c r="AA57" s="32">
        <f>IF(PERFIL_4_ESO!$AZ40="",0,INDEX($A$9:$J$19,MATCH(PERFIL_4_ESO!$AZ40,$B$9:$B$19,0),3))</f>
        <v>0</v>
      </c>
      <c r="AB57" s="32">
        <f>IF(PERFIL_4_ESO!$AZ40="",0,INDEX($A$9:$J$19,MATCH(PERFIL_4_ESO!$AZ40,$B$9:$B$19,0),4))</f>
        <v>0</v>
      </c>
      <c r="AC57" s="32">
        <f>IF(PERFIL_4_ESO!$AZ40="",0,INDEX($A$9:$J$19,MATCH(PERFIL_4_ESO!$AZ40,$B$9:$B$19,0),5))</f>
        <v>0</v>
      </c>
      <c r="AD57" s="32">
        <f>IF(PERFIL_4_ESO!$AZ40="",0,INDEX($A$9:$J$19,MATCH(PERFIL_4_ESO!$AZ40,$B$9:$B$19,0),6))</f>
        <v>0</v>
      </c>
      <c r="AE57" s="32">
        <f>IF(PERFIL_4_ESO!$AZ40="",0,INDEX($A$9:$J$19,MATCH(PERFIL_4_ESO!$AZ40,$B$9:$B$19,0),7))</f>
        <v>0</v>
      </c>
      <c r="AF57" s="32">
        <f>IF(PERFIL_4_ESO!$AZ40="",0,INDEX($A$9:$J$19,MATCH(PERFIL_4_ESO!$AZ40,$B$9:$B$19,0),8))</f>
        <v>0</v>
      </c>
      <c r="AG57" s="32">
        <f>IF(PERFIL_4_ESO!$AZ40="",0,INDEX($A$9:$J$19,MATCH(PERFIL_4_ESO!$AZ40,$B$9:$B$19,0),9))</f>
        <v>0</v>
      </c>
      <c r="AH57" s="167">
        <f>IF(PERFIL_4_ESO!$AZ40="",0,INDEX($A$9:$J$19,MATCH(PERFIL_4_ESO!$AZ40,$B$9:$B$19,0),10))</f>
        <v>0</v>
      </c>
      <c r="AI57" s="32">
        <f>IF(PERFIL_4_ESO!$BI40="",0,INDEX($A$9:$J$19,MATCH(PERFIL_4_ESO!$BI40,$B$9:$B$19,0),3))</f>
        <v>0</v>
      </c>
      <c r="AJ57" s="32">
        <f>IF(PERFIL_4_ESO!$BI40="",0,INDEX($A$9:$J$19,MATCH(PERFIL_4_ESO!$BI40,$B$9:$B$19,0),4))</f>
        <v>0</v>
      </c>
      <c r="AK57" s="32">
        <f>IF(PERFIL_4_ESO!$BI40="",0,INDEX($A$9:$J$19,MATCH(PERFIL_4_ESO!$BI40,$B$9:$B$19,0),5))</f>
        <v>0</v>
      </c>
      <c r="AL57" s="32">
        <f>IF(PERFIL_4_ESO!$BI40="",0,INDEX($A$9:$J$19,MATCH(PERFIL_4_ESO!$BI40,$B$9:$B$19,0),6))</f>
        <v>0</v>
      </c>
      <c r="AM57" s="32">
        <f>IF(PERFIL_4_ESO!$BI40="",0,INDEX($A$9:$J$19,MATCH(PERFIL_4_ESO!$BI40,$B$9:$B$19,0),7))</f>
        <v>0</v>
      </c>
      <c r="AN57" s="32">
        <f>IF(PERFIL_4_ESO!$BI40="",0,INDEX($A$9:$J$19,MATCH(PERFIL_4_ESO!$BI40,$B$9:$B$19,0),8))</f>
        <v>0</v>
      </c>
      <c r="AO57" s="32">
        <f>IF(PERFIL_4_ESO!$BI40="",0,INDEX($A$9:$J$19,MATCH(PERFIL_4_ESO!$BI40,$B$9:$B$19,0),9))</f>
        <v>0</v>
      </c>
      <c r="AP57" s="167">
        <f>IF(PERFIL_4_ESO!$BI40="",0,INDEX($A$9:$J$19,MATCH(PERFIL_4_ESO!$BI40,$B$9:$B$19,0),10))</f>
        <v>0</v>
      </c>
      <c r="AQ57" s="68">
        <f>PERFIL_4_ESO!AR40*'4º ESO'!S57+PERFIL_4_ESO!BA40*'4º ESO'!AA57+PERFIL_4_ESO!BJ40*'4º ESO'!AI57</f>
        <v>0</v>
      </c>
      <c r="AR57" s="68">
        <f>PERFIL_4_ESO!AS40*'4º ESO'!T57+PERFIL_4_ESO!BB40*'4º ESO'!AB57+PERFIL_4_ESO!BK40*'4º ESO'!AJ57</f>
        <v>0</v>
      </c>
      <c r="AS57" s="68">
        <f>PERFIL_4_ESO!AT40*'4º ESO'!U57+PERFIL_4_ESO!BC40*'4º ESO'!AC57+PERFIL_4_ESO!BL40*'4º ESO'!AK57</f>
        <v>0</v>
      </c>
      <c r="AT57" s="68">
        <f>PERFIL_4_ESO!AU40*'4º ESO'!V57+PERFIL_4_ESO!BD40*'4º ESO'!AD57+PERFIL_4_ESO!BM40*'4º ESO'!AL57</f>
        <v>0</v>
      </c>
      <c r="AU57" s="68">
        <f>PERFIL_4_ESO!AV40*'4º ESO'!W57+PERFIL_4_ESO!BE40*'4º ESO'!AE57+PERFIL_4_ESO!BN40*'4º ESO'!AM57</f>
        <v>0</v>
      </c>
      <c r="AV57" s="68">
        <f>PERFIL_4_ESO!AW40*'4º ESO'!X57+PERFIL_4_ESO!BF40*'4º ESO'!AF57+PERFIL_4_ESO!BO40*'4º ESO'!AN57</f>
        <v>0</v>
      </c>
      <c r="AW57" s="68">
        <f>PERFIL_4_ESO!AX40*'4º ESO'!Y57+PERFIL_4_ESO!BG40*'4º ESO'!AG57+PERFIL_4_ESO!BP40*'4º ESO'!AO57</f>
        <v>0</v>
      </c>
      <c r="AX57" s="155">
        <f>PERFIL_4_ESO!AY40*'4º ESO'!Z57+PERFIL_4_ESO!BH40*'4º ESO'!AH57+PERFIL_4_ESO!BQ40*'4º ESO'!AP57</f>
        <v>0</v>
      </c>
      <c r="AY57" s="32">
        <f>IF(PERFIL_4_ESO!$BR40="",0,INDEX($A$20:$J$25,MATCH(PERFIL_4_ESO!$BR40,$B$20:$B$25,0),3))</f>
        <v>0</v>
      </c>
      <c r="AZ57" s="32">
        <f>IF(PERFIL_4_ESO!$BR40="",0,INDEX($A$20:$J$25,MATCH(PERFIL_4_ESO!$BR40,$B$20:$B$25,0),4))</f>
        <v>0</v>
      </c>
      <c r="BA57" s="32">
        <f>IF(PERFIL_4_ESO!$BR40="",0,INDEX($A$20:$J$25,MATCH(PERFIL_4_ESO!$BR40,$B$20:$B$25,0),5))</f>
        <v>0</v>
      </c>
      <c r="BB57" s="32">
        <f>IF(PERFIL_4_ESO!$BR40="",0,INDEX($A$20:$J$25,MATCH(PERFIL_4_ESO!$BR40,$B$20:$B$25,0),6))</f>
        <v>0</v>
      </c>
      <c r="BC57" s="32">
        <f>IF(PERFIL_4_ESO!$BR40="",0,INDEX($A$20:$J$25,MATCH(PERFIL_4_ESO!$BR40,$B$20:$B$25,0),7))</f>
        <v>0</v>
      </c>
      <c r="BD57" s="32">
        <f>IF(PERFIL_4_ESO!$BR40="",0,INDEX($A$20:$J$25,MATCH(PERFIL_4_ESO!$BR40,$B$20:$B$25,0),8))</f>
        <v>0</v>
      </c>
      <c r="BE57" s="32">
        <f>IF(PERFIL_4_ESO!$BR40="",0,INDEX($A$20:$J$25,MATCH(PERFIL_4_ESO!$BR40,$B$20:$B$25,0),9))</f>
        <v>0</v>
      </c>
      <c r="BF57" s="167">
        <f>IF(PERFIL_4_ESO!$BR40="",0,INDEX($A$20:$J$25,MATCH(PERFIL_4_ESO!$BR40,$B$20:$B$25,0),10))</f>
        <v>0</v>
      </c>
      <c r="BG57" s="32">
        <f>PERFIL_4_ESO!BS40*'4º ESO'!AY57</f>
        <v>0</v>
      </c>
      <c r="BH57" s="32">
        <f>PERFIL_4_ESO!BT40*'4º ESO'!AZ57</f>
        <v>0</v>
      </c>
      <c r="BI57" s="32">
        <f>PERFIL_4_ESO!BU40*'4º ESO'!BA57</f>
        <v>0</v>
      </c>
      <c r="BJ57" s="32">
        <f>PERFIL_4_ESO!BV40*'4º ESO'!BB57</f>
        <v>0</v>
      </c>
      <c r="BK57" s="32">
        <f>PERFIL_4_ESO!BW40*'4º ESO'!BC57</f>
        <v>0</v>
      </c>
      <c r="BL57" s="32">
        <f>PERFIL_4_ESO!BX40*'4º ESO'!BD57</f>
        <v>0</v>
      </c>
      <c r="BM57" s="32">
        <f>PERFIL_4_ESO!BY40*'4º ESO'!BE57</f>
        <v>0</v>
      </c>
      <c r="BN57" s="167">
        <f>PERFIL_4_ESO!BZ40*'4º ESO'!BF57</f>
        <v>0</v>
      </c>
      <c r="BO57" s="32">
        <f t="shared" si="10"/>
        <v>0</v>
      </c>
      <c r="BP57" s="32">
        <f t="shared" si="11"/>
        <v>0</v>
      </c>
      <c r="BQ57" s="32">
        <f t="shared" si="12"/>
        <v>0</v>
      </c>
      <c r="BR57" s="32">
        <f t="shared" si="13"/>
        <v>0</v>
      </c>
      <c r="BS57" s="32">
        <f t="shared" si="14"/>
        <v>0</v>
      </c>
      <c r="BT57" s="32">
        <f t="shared" si="15"/>
        <v>0</v>
      </c>
      <c r="BU57" s="32">
        <f t="shared" si="16"/>
        <v>0</v>
      </c>
      <c r="BV57" s="167">
        <f t="shared" si="17"/>
        <v>0</v>
      </c>
    </row>
    <row r="58" spans="1:74">
      <c r="A58" s="29">
        <v>28</v>
      </c>
      <c r="B58" s="28" t="s">
        <v>128</v>
      </c>
      <c r="C58" s="92">
        <f t="shared" si="2"/>
        <v>40</v>
      </c>
      <c r="D58">
        <f t="shared" si="3"/>
        <v>21</v>
      </c>
      <c r="E58">
        <f t="shared" si="4"/>
        <v>39</v>
      </c>
      <c r="F58">
        <f t="shared" si="5"/>
        <v>38</v>
      </c>
      <c r="G58">
        <f t="shared" si="6"/>
        <v>36</v>
      </c>
      <c r="H58">
        <f t="shared" si="7"/>
        <v>45</v>
      </c>
      <c r="I58">
        <f t="shared" si="8"/>
        <v>21</v>
      </c>
      <c r="J58" s="93">
        <f t="shared" si="9"/>
        <v>28</v>
      </c>
      <c r="K58" s="99">
        <f>PERFIL_4_ESO!C41*'4º ESO'!C$3+PERFIL_4_ESO!K41*'4º ESO'!C$4+PERFIL_4_ESO!S41*'4º ESO'!C$5+PERFIL_4_ESO!AA41*'4º ESO'!C$6+PERFIL_4_ESO!AI41*'4º ESO'!C$7</f>
        <v>0</v>
      </c>
      <c r="L58" s="15">
        <f>PERFIL_4_ESO!D41*'4º ESO'!D$3+PERFIL_4_ESO!L41*'4º ESO'!D$4+PERFIL_4_ESO!T41*'4º ESO'!D$5+PERFIL_4_ESO!AB41*'4º ESO'!D$6+PERFIL_4_ESO!AJ41*'4º ESO'!D$7</f>
        <v>0</v>
      </c>
      <c r="M58" s="15">
        <f>PERFIL_4_ESO!E41*'4º ESO'!E$3+PERFIL_4_ESO!M41*'4º ESO'!E$4+PERFIL_4_ESO!U41*'4º ESO'!E$5+PERFIL_4_ESO!AC41*'4º ESO'!E$6+PERFIL_4_ESO!AK41*'4º ESO'!E$7</f>
        <v>0</v>
      </c>
      <c r="N58" s="15">
        <f>PERFIL_4_ESO!F41*'4º ESO'!F$3+PERFIL_4_ESO!N41*'4º ESO'!F$4+PERFIL_4_ESO!V41*'4º ESO'!F$5+PERFIL_4_ESO!AD41*'4º ESO'!F$6+PERFIL_4_ESO!AL41*'4º ESO'!F$7</f>
        <v>0</v>
      </c>
      <c r="O58" s="15">
        <f>PERFIL_4_ESO!G41*'4º ESO'!G$3+PERFIL_4_ESO!O41*'4º ESO'!G$4+PERFIL_4_ESO!W41*'4º ESO'!G$5+PERFIL_4_ESO!AE41*'4º ESO'!G$6+PERFIL_4_ESO!AM41*'4º ESO'!G$7</f>
        <v>0</v>
      </c>
      <c r="P58" s="15">
        <f>PERFIL_4_ESO!H41*'4º ESO'!H$3+PERFIL_4_ESO!P41*'4º ESO'!H$4+PERFIL_4_ESO!X41*'4º ESO'!H$5+PERFIL_4_ESO!AF41*'4º ESO'!H$6+PERFIL_4_ESO!AN41*'4º ESO'!H$7</f>
        <v>0</v>
      </c>
      <c r="Q58" s="15">
        <f>PERFIL_4_ESO!I41*'4º ESO'!I$3+PERFIL_4_ESO!Q41*'4º ESO'!I$4+PERFIL_4_ESO!Y41*'4º ESO'!I$5+PERFIL_4_ESO!AG41*'4º ESO'!I$6+PERFIL_4_ESO!AO41*'4º ESO'!I$7</f>
        <v>0</v>
      </c>
      <c r="R58" s="15">
        <f>PERFIL_4_ESO!J41*'4º ESO'!J$3+PERFIL_4_ESO!R41*'4º ESO'!J$4+PERFIL_4_ESO!Z41*'4º ESO'!J$5+PERFIL_4_ESO!AH41*'4º ESO'!J$6+PERFIL_4_ESO!AP41*'4º ESO'!J$7</f>
        <v>0</v>
      </c>
      <c r="S58" s="161">
        <f>IF(PERFIL_4_ESO!$AQ41="",0,INDEX($A$9:$J$19,MATCH(PERFIL_4_ESO!$AQ41,$B$9:$B$19,0),3))</f>
        <v>0</v>
      </c>
      <c r="T58" s="32">
        <f>IF(PERFIL_4_ESO!$AQ41="",0,INDEX($A$9:$J$19,MATCH(PERFIL_4_ESO!$AQ41,$B$9:$B$19,0),4))</f>
        <v>0</v>
      </c>
      <c r="U58" s="32">
        <f>IF(PERFIL_4_ESO!$AQ41="",0,INDEX($A$9:$J$19,MATCH(PERFIL_4_ESO!$AQ41,$B$9:$B$19,0),5))</f>
        <v>0</v>
      </c>
      <c r="V58" s="32">
        <f>IF(PERFIL_4_ESO!$AQ41="",0,INDEX($A$9:$J$19,MATCH(PERFIL_4_ESO!$AQ41,$B$9:$B$19,0),6))</f>
        <v>0</v>
      </c>
      <c r="W58" s="32">
        <f>IF(PERFIL_4_ESO!$AQ41="",0,INDEX($A$9:$J$19,MATCH(PERFIL_4_ESO!$AQ41,$B$9:$B$19,0),7))</f>
        <v>0</v>
      </c>
      <c r="X58" s="32">
        <f>IF(PERFIL_4_ESO!$AQ41="",0,INDEX($A$9:$J$19,MATCH(PERFIL_4_ESO!$AQ41,$B$9:$B$19,0),8))</f>
        <v>0</v>
      </c>
      <c r="Y58" s="32">
        <f>IF(PERFIL_4_ESO!$AQ41="",0,INDEX($A$9:$J$19,MATCH(PERFIL_4_ESO!$AQ41,$B$9:$B$19,0),9))</f>
        <v>0</v>
      </c>
      <c r="Z58" s="167">
        <f>IF(PERFIL_4_ESO!$AQ41="",0,INDEX($A$9:$J$19,MATCH(PERFIL_4_ESO!$AQ41,$B$9:$B$19,0),10))</f>
        <v>0</v>
      </c>
      <c r="AA58" s="32">
        <f>IF(PERFIL_4_ESO!$AZ41="",0,INDEX($A$9:$J$19,MATCH(PERFIL_4_ESO!$AZ41,$B$9:$B$19,0),3))</f>
        <v>0</v>
      </c>
      <c r="AB58" s="32">
        <f>IF(PERFIL_4_ESO!$AZ41="",0,INDEX($A$9:$J$19,MATCH(PERFIL_4_ESO!$AZ41,$B$9:$B$19,0),4))</f>
        <v>0</v>
      </c>
      <c r="AC58" s="32">
        <f>IF(PERFIL_4_ESO!$AZ41="",0,INDEX($A$9:$J$19,MATCH(PERFIL_4_ESO!$AZ41,$B$9:$B$19,0),5))</f>
        <v>0</v>
      </c>
      <c r="AD58" s="32">
        <f>IF(PERFIL_4_ESO!$AZ41="",0,INDEX($A$9:$J$19,MATCH(PERFIL_4_ESO!$AZ41,$B$9:$B$19,0),6))</f>
        <v>0</v>
      </c>
      <c r="AE58" s="32">
        <f>IF(PERFIL_4_ESO!$AZ41="",0,INDEX($A$9:$J$19,MATCH(PERFIL_4_ESO!$AZ41,$B$9:$B$19,0),7))</f>
        <v>0</v>
      </c>
      <c r="AF58" s="32">
        <f>IF(PERFIL_4_ESO!$AZ41="",0,INDEX($A$9:$J$19,MATCH(PERFIL_4_ESO!$AZ41,$B$9:$B$19,0),8))</f>
        <v>0</v>
      </c>
      <c r="AG58" s="32">
        <f>IF(PERFIL_4_ESO!$AZ41="",0,INDEX($A$9:$J$19,MATCH(PERFIL_4_ESO!$AZ41,$B$9:$B$19,0),9))</f>
        <v>0</v>
      </c>
      <c r="AH58" s="167">
        <f>IF(PERFIL_4_ESO!$AZ41="",0,INDEX($A$9:$J$19,MATCH(PERFIL_4_ESO!$AZ41,$B$9:$B$19,0),10))</f>
        <v>0</v>
      </c>
      <c r="AI58" s="32">
        <f>IF(PERFIL_4_ESO!$BI41="",0,INDEX($A$9:$J$19,MATCH(PERFIL_4_ESO!$BI41,$B$9:$B$19,0),3))</f>
        <v>0</v>
      </c>
      <c r="AJ58" s="32">
        <f>IF(PERFIL_4_ESO!$BI41="",0,INDEX($A$9:$J$19,MATCH(PERFIL_4_ESO!$BI41,$B$9:$B$19,0),4))</f>
        <v>0</v>
      </c>
      <c r="AK58" s="32">
        <f>IF(PERFIL_4_ESO!$BI41="",0,INDEX($A$9:$J$19,MATCH(PERFIL_4_ESO!$BI41,$B$9:$B$19,0),5))</f>
        <v>0</v>
      </c>
      <c r="AL58" s="32">
        <f>IF(PERFIL_4_ESO!$BI41="",0,INDEX($A$9:$J$19,MATCH(PERFIL_4_ESO!$BI41,$B$9:$B$19,0),6))</f>
        <v>0</v>
      </c>
      <c r="AM58" s="32">
        <f>IF(PERFIL_4_ESO!$BI41="",0,INDEX($A$9:$J$19,MATCH(PERFIL_4_ESO!$BI41,$B$9:$B$19,0),7))</f>
        <v>0</v>
      </c>
      <c r="AN58" s="32">
        <f>IF(PERFIL_4_ESO!$BI41="",0,INDEX($A$9:$J$19,MATCH(PERFIL_4_ESO!$BI41,$B$9:$B$19,0),8))</f>
        <v>0</v>
      </c>
      <c r="AO58" s="32">
        <f>IF(PERFIL_4_ESO!$BI41="",0,INDEX($A$9:$J$19,MATCH(PERFIL_4_ESO!$BI41,$B$9:$B$19,0),9))</f>
        <v>0</v>
      </c>
      <c r="AP58" s="167">
        <f>IF(PERFIL_4_ESO!$BI41="",0,INDEX($A$9:$J$19,MATCH(PERFIL_4_ESO!$BI41,$B$9:$B$19,0),10))</f>
        <v>0</v>
      </c>
      <c r="AQ58" s="68">
        <f>PERFIL_4_ESO!AR41*'4º ESO'!S58+PERFIL_4_ESO!BA41*'4º ESO'!AA58+PERFIL_4_ESO!BJ41*'4º ESO'!AI58</f>
        <v>0</v>
      </c>
      <c r="AR58" s="68">
        <f>PERFIL_4_ESO!AS41*'4º ESO'!T58+PERFIL_4_ESO!BB41*'4º ESO'!AB58+PERFIL_4_ESO!BK41*'4º ESO'!AJ58</f>
        <v>0</v>
      </c>
      <c r="AS58" s="68">
        <f>PERFIL_4_ESO!AT41*'4º ESO'!U58+PERFIL_4_ESO!BC41*'4º ESO'!AC58+PERFIL_4_ESO!BL41*'4º ESO'!AK58</f>
        <v>0</v>
      </c>
      <c r="AT58" s="68">
        <f>PERFIL_4_ESO!AU41*'4º ESO'!V58+PERFIL_4_ESO!BD41*'4º ESO'!AD58+PERFIL_4_ESO!BM41*'4º ESO'!AL58</f>
        <v>0</v>
      </c>
      <c r="AU58" s="68">
        <f>PERFIL_4_ESO!AV41*'4º ESO'!W58+PERFIL_4_ESO!BE41*'4º ESO'!AE58+PERFIL_4_ESO!BN41*'4º ESO'!AM58</f>
        <v>0</v>
      </c>
      <c r="AV58" s="68">
        <f>PERFIL_4_ESO!AW41*'4º ESO'!X58+PERFIL_4_ESO!BF41*'4º ESO'!AF58+PERFIL_4_ESO!BO41*'4º ESO'!AN58</f>
        <v>0</v>
      </c>
      <c r="AW58" s="68">
        <f>PERFIL_4_ESO!AX41*'4º ESO'!Y58+PERFIL_4_ESO!BG41*'4º ESO'!AG58+PERFIL_4_ESO!BP41*'4º ESO'!AO58</f>
        <v>0</v>
      </c>
      <c r="AX58" s="155">
        <f>PERFIL_4_ESO!AY41*'4º ESO'!Z58+PERFIL_4_ESO!BH41*'4º ESO'!AH58+PERFIL_4_ESO!BQ41*'4º ESO'!AP58</f>
        <v>0</v>
      </c>
      <c r="AY58" s="32">
        <f>IF(PERFIL_4_ESO!$BR41="",0,INDEX($A$20:$J$25,MATCH(PERFIL_4_ESO!$BR41,$B$20:$B$25,0),3))</f>
        <v>0</v>
      </c>
      <c r="AZ58" s="32">
        <f>IF(PERFIL_4_ESO!$BR41="",0,INDEX($A$20:$J$25,MATCH(PERFIL_4_ESO!$BR41,$B$20:$B$25,0),4))</f>
        <v>0</v>
      </c>
      <c r="BA58" s="32">
        <f>IF(PERFIL_4_ESO!$BR41="",0,INDEX($A$20:$J$25,MATCH(PERFIL_4_ESO!$BR41,$B$20:$B$25,0),5))</f>
        <v>0</v>
      </c>
      <c r="BB58" s="32">
        <f>IF(PERFIL_4_ESO!$BR41="",0,INDEX($A$20:$J$25,MATCH(PERFIL_4_ESO!$BR41,$B$20:$B$25,0),6))</f>
        <v>0</v>
      </c>
      <c r="BC58" s="32">
        <f>IF(PERFIL_4_ESO!$BR41="",0,INDEX($A$20:$J$25,MATCH(PERFIL_4_ESO!$BR41,$B$20:$B$25,0),7))</f>
        <v>0</v>
      </c>
      <c r="BD58" s="32">
        <f>IF(PERFIL_4_ESO!$BR41="",0,INDEX($A$20:$J$25,MATCH(PERFIL_4_ESO!$BR41,$B$20:$B$25,0),8))</f>
        <v>0</v>
      </c>
      <c r="BE58" s="32">
        <f>IF(PERFIL_4_ESO!$BR41="",0,INDEX($A$20:$J$25,MATCH(PERFIL_4_ESO!$BR41,$B$20:$B$25,0),9))</f>
        <v>0</v>
      </c>
      <c r="BF58" s="167">
        <f>IF(PERFIL_4_ESO!$BR41="",0,INDEX($A$20:$J$25,MATCH(PERFIL_4_ESO!$BR41,$B$20:$B$25,0),10))</f>
        <v>0</v>
      </c>
      <c r="BG58" s="32">
        <f>PERFIL_4_ESO!BS41*'4º ESO'!AY58</f>
        <v>0</v>
      </c>
      <c r="BH58" s="32">
        <f>PERFIL_4_ESO!BT41*'4º ESO'!AZ58</f>
        <v>0</v>
      </c>
      <c r="BI58" s="32">
        <f>PERFIL_4_ESO!BU41*'4º ESO'!BA58</f>
        <v>0</v>
      </c>
      <c r="BJ58" s="32">
        <f>PERFIL_4_ESO!BV41*'4º ESO'!BB58</f>
        <v>0</v>
      </c>
      <c r="BK58" s="32">
        <f>PERFIL_4_ESO!BW41*'4º ESO'!BC58</f>
        <v>0</v>
      </c>
      <c r="BL58" s="32">
        <f>PERFIL_4_ESO!BX41*'4º ESO'!BD58</f>
        <v>0</v>
      </c>
      <c r="BM58" s="32">
        <f>PERFIL_4_ESO!BY41*'4º ESO'!BE58</f>
        <v>0</v>
      </c>
      <c r="BN58" s="167">
        <f>PERFIL_4_ESO!BZ41*'4º ESO'!BF58</f>
        <v>0</v>
      </c>
      <c r="BO58" s="32">
        <f t="shared" si="10"/>
        <v>0</v>
      </c>
      <c r="BP58" s="32">
        <f t="shared" si="11"/>
        <v>0</v>
      </c>
      <c r="BQ58" s="32">
        <f t="shared" si="12"/>
        <v>0</v>
      </c>
      <c r="BR58" s="32">
        <f t="shared" si="13"/>
        <v>0</v>
      </c>
      <c r="BS58" s="32">
        <f t="shared" si="14"/>
        <v>0</v>
      </c>
      <c r="BT58" s="32">
        <f t="shared" si="15"/>
        <v>0</v>
      </c>
      <c r="BU58" s="32">
        <f t="shared" si="16"/>
        <v>0</v>
      </c>
      <c r="BV58" s="167">
        <f t="shared" si="17"/>
        <v>0</v>
      </c>
    </row>
    <row r="59" spans="1:74">
      <c r="A59" s="66">
        <v>29</v>
      </c>
      <c r="B59" s="30" t="s">
        <v>129</v>
      </c>
      <c r="C59" s="92">
        <f t="shared" si="2"/>
        <v>40</v>
      </c>
      <c r="D59">
        <f t="shared" si="3"/>
        <v>21</v>
      </c>
      <c r="E59">
        <f t="shared" si="4"/>
        <v>39</v>
      </c>
      <c r="F59">
        <f t="shared" si="5"/>
        <v>38</v>
      </c>
      <c r="G59">
        <f t="shared" si="6"/>
        <v>36</v>
      </c>
      <c r="H59">
        <f t="shared" si="7"/>
        <v>45</v>
      </c>
      <c r="I59">
        <f t="shared" si="8"/>
        <v>21</v>
      </c>
      <c r="J59" s="93">
        <f t="shared" si="9"/>
        <v>28</v>
      </c>
      <c r="K59" s="99">
        <f>PERFIL_4_ESO!C42*'4º ESO'!C$3+PERFIL_4_ESO!K42*'4º ESO'!C$4+PERFIL_4_ESO!S42*'4º ESO'!C$5+PERFIL_4_ESO!AA42*'4º ESO'!C$6+PERFIL_4_ESO!AI42*'4º ESO'!C$7</f>
        <v>0</v>
      </c>
      <c r="L59" s="15">
        <f>PERFIL_4_ESO!D42*'4º ESO'!D$3+PERFIL_4_ESO!L42*'4º ESO'!D$4+PERFIL_4_ESO!T42*'4º ESO'!D$5+PERFIL_4_ESO!AB42*'4º ESO'!D$6+PERFIL_4_ESO!AJ42*'4º ESO'!D$7</f>
        <v>0</v>
      </c>
      <c r="M59" s="15">
        <f>PERFIL_4_ESO!E42*'4º ESO'!E$3+PERFIL_4_ESO!M42*'4º ESO'!E$4+PERFIL_4_ESO!U42*'4º ESO'!E$5+PERFIL_4_ESO!AC42*'4º ESO'!E$6+PERFIL_4_ESO!AK42*'4º ESO'!E$7</f>
        <v>0</v>
      </c>
      <c r="N59" s="15">
        <f>PERFIL_4_ESO!F42*'4º ESO'!F$3+PERFIL_4_ESO!N42*'4º ESO'!F$4+PERFIL_4_ESO!V42*'4º ESO'!F$5+PERFIL_4_ESO!AD42*'4º ESO'!F$6+PERFIL_4_ESO!AL42*'4º ESO'!F$7</f>
        <v>0</v>
      </c>
      <c r="O59" s="15">
        <f>PERFIL_4_ESO!G42*'4º ESO'!G$3+PERFIL_4_ESO!O42*'4º ESO'!G$4+PERFIL_4_ESO!W42*'4º ESO'!G$5+PERFIL_4_ESO!AE42*'4º ESO'!G$6+PERFIL_4_ESO!AM42*'4º ESO'!G$7</f>
        <v>0</v>
      </c>
      <c r="P59" s="15">
        <f>PERFIL_4_ESO!H42*'4º ESO'!H$3+PERFIL_4_ESO!P42*'4º ESO'!H$4+PERFIL_4_ESO!X42*'4º ESO'!H$5+PERFIL_4_ESO!AF42*'4º ESO'!H$6+PERFIL_4_ESO!AN42*'4º ESO'!H$7</f>
        <v>0</v>
      </c>
      <c r="Q59" s="15">
        <f>PERFIL_4_ESO!I42*'4º ESO'!I$3+PERFIL_4_ESO!Q42*'4º ESO'!I$4+PERFIL_4_ESO!Y42*'4º ESO'!I$5+PERFIL_4_ESO!AG42*'4º ESO'!I$6+PERFIL_4_ESO!AO42*'4º ESO'!I$7</f>
        <v>0</v>
      </c>
      <c r="R59" s="15">
        <f>PERFIL_4_ESO!J42*'4º ESO'!J$3+PERFIL_4_ESO!R42*'4º ESO'!J$4+PERFIL_4_ESO!Z42*'4º ESO'!J$5+PERFIL_4_ESO!AH42*'4º ESO'!J$6+PERFIL_4_ESO!AP42*'4º ESO'!J$7</f>
        <v>0</v>
      </c>
      <c r="S59" s="161">
        <f>IF(PERFIL_4_ESO!$AQ42="",0,INDEX($A$9:$J$19,MATCH(PERFIL_4_ESO!$AQ42,$B$9:$B$19,0),3))</f>
        <v>0</v>
      </c>
      <c r="T59" s="32">
        <f>IF(PERFIL_4_ESO!$AQ42="",0,INDEX($A$9:$J$19,MATCH(PERFIL_4_ESO!$AQ42,$B$9:$B$19,0),4))</f>
        <v>0</v>
      </c>
      <c r="U59" s="32">
        <f>IF(PERFIL_4_ESO!$AQ42="",0,INDEX($A$9:$J$19,MATCH(PERFIL_4_ESO!$AQ42,$B$9:$B$19,0),5))</f>
        <v>0</v>
      </c>
      <c r="V59" s="32">
        <f>IF(PERFIL_4_ESO!$AQ42="",0,INDEX($A$9:$J$19,MATCH(PERFIL_4_ESO!$AQ42,$B$9:$B$19,0),6))</f>
        <v>0</v>
      </c>
      <c r="W59" s="32">
        <f>IF(PERFIL_4_ESO!$AQ42="",0,INDEX($A$9:$J$19,MATCH(PERFIL_4_ESO!$AQ42,$B$9:$B$19,0),7))</f>
        <v>0</v>
      </c>
      <c r="X59" s="32">
        <f>IF(PERFIL_4_ESO!$AQ42="",0,INDEX($A$9:$J$19,MATCH(PERFIL_4_ESO!$AQ42,$B$9:$B$19,0),8))</f>
        <v>0</v>
      </c>
      <c r="Y59" s="32">
        <f>IF(PERFIL_4_ESO!$AQ42="",0,INDEX($A$9:$J$19,MATCH(PERFIL_4_ESO!$AQ42,$B$9:$B$19,0),9))</f>
        <v>0</v>
      </c>
      <c r="Z59" s="167">
        <f>IF(PERFIL_4_ESO!$AQ42="",0,INDEX($A$9:$J$19,MATCH(PERFIL_4_ESO!$AQ42,$B$9:$B$19,0),10))</f>
        <v>0</v>
      </c>
      <c r="AA59" s="32">
        <f>IF(PERFIL_4_ESO!$AZ42="",0,INDEX($A$9:$J$19,MATCH(PERFIL_4_ESO!$AZ42,$B$9:$B$19,0),3))</f>
        <v>0</v>
      </c>
      <c r="AB59" s="32">
        <f>IF(PERFIL_4_ESO!$AZ42="",0,INDEX($A$9:$J$19,MATCH(PERFIL_4_ESO!$AZ42,$B$9:$B$19,0),4))</f>
        <v>0</v>
      </c>
      <c r="AC59" s="32">
        <f>IF(PERFIL_4_ESO!$AZ42="",0,INDEX($A$9:$J$19,MATCH(PERFIL_4_ESO!$AZ42,$B$9:$B$19,0),5))</f>
        <v>0</v>
      </c>
      <c r="AD59" s="32">
        <f>IF(PERFIL_4_ESO!$AZ42="",0,INDEX($A$9:$J$19,MATCH(PERFIL_4_ESO!$AZ42,$B$9:$B$19,0),6))</f>
        <v>0</v>
      </c>
      <c r="AE59" s="32">
        <f>IF(PERFIL_4_ESO!$AZ42="",0,INDEX($A$9:$J$19,MATCH(PERFIL_4_ESO!$AZ42,$B$9:$B$19,0),7))</f>
        <v>0</v>
      </c>
      <c r="AF59" s="32">
        <f>IF(PERFIL_4_ESO!$AZ42="",0,INDEX($A$9:$J$19,MATCH(PERFIL_4_ESO!$AZ42,$B$9:$B$19,0),8))</f>
        <v>0</v>
      </c>
      <c r="AG59" s="32">
        <f>IF(PERFIL_4_ESO!$AZ42="",0,INDEX($A$9:$J$19,MATCH(PERFIL_4_ESO!$AZ42,$B$9:$B$19,0),9))</f>
        <v>0</v>
      </c>
      <c r="AH59" s="167">
        <f>IF(PERFIL_4_ESO!$AZ42="",0,INDEX($A$9:$J$19,MATCH(PERFIL_4_ESO!$AZ42,$B$9:$B$19,0),10))</f>
        <v>0</v>
      </c>
      <c r="AI59" s="32">
        <f>IF(PERFIL_4_ESO!$BI42="",0,INDEX($A$9:$J$19,MATCH(PERFIL_4_ESO!$BI42,$B$9:$B$19,0),3))</f>
        <v>0</v>
      </c>
      <c r="AJ59" s="32">
        <f>IF(PERFIL_4_ESO!$BI42="",0,INDEX($A$9:$J$19,MATCH(PERFIL_4_ESO!$BI42,$B$9:$B$19,0),4))</f>
        <v>0</v>
      </c>
      <c r="AK59" s="32">
        <f>IF(PERFIL_4_ESO!$BI42="",0,INDEX($A$9:$J$19,MATCH(PERFIL_4_ESO!$BI42,$B$9:$B$19,0),5))</f>
        <v>0</v>
      </c>
      <c r="AL59" s="32">
        <f>IF(PERFIL_4_ESO!$BI42="",0,INDEX($A$9:$J$19,MATCH(PERFIL_4_ESO!$BI42,$B$9:$B$19,0),6))</f>
        <v>0</v>
      </c>
      <c r="AM59" s="32">
        <f>IF(PERFIL_4_ESO!$BI42="",0,INDEX($A$9:$J$19,MATCH(PERFIL_4_ESO!$BI42,$B$9:$B$19,0),7))</f>
        <v>0</v>
      </c>
      <c r="AN59" s="32">
        <f>IF(PERFIL_4_ESO!$BI42="",0,INDEX($A$9:$J$19,MATCH(PERFIL_4_ESO!$BI42,$B$9:$B$19,0),8))</f>
        <v>0</v>
      </c>
      <c r="AO59" s="32">
        <f>IF(PERFIL_4_ESO!$BI42="",0,INDEX($A$9:$J$19,MATCH(PERFIL_4_ESO!$BI42,$B$9:$B$19,0),9))</f>
        <v>0</v>
      </c>
      <c r="AP59" s="167">
        <f>IF(PERFIL_4_ESO!$BI42="",0,INDEX($A$9:$J$19,MATCH(PERFIL_4_ESO!$BI42,$B$9:$B$19,0),10))</f>
        <v>0</v>
      </c>
      <c r="AQ59" s="68">
        <f>PERFIL_4_ESO!AR42*'4º ESO'!S59+PERFIL_4_ESO!BA42*'4º ESO'!AA59+PERFIL_4_ESO!BJ42*'4º ESO'!AI59</f>
        <v>0</v>
      </c>
      <c r="AR59" s="68">
        <f>PERFIL_4_ESO!AS42*'4º ESO'!T59+PERFIL_4_ESO!BB42*'4º ESO'!AB59+PERFIL_4_ESO!BK42*'4º ESO'!AJ59</f>
        <v>0</v>
      </c>
      <c r="AS59" s="68">
        <f>PERFIL_4_ESO!AT42*'4º ESO'!U59+PERFIL_4_ESO!BC42*'4º ESO'!AC59+PERFIL_4_ESO!BL42*'4º ESO'!AK59</f>
        <v>0</v>
      </c>
      <c r="AT59" s="68">
        <f>PERFIL_4_ESO!AU42*'4º ESO'!V59+PERFIL_4_ESO!BD42*'4º ESO'!AD59+PERFIL_4_ESO!BM42*'4º ESO'!AL59</f>
        <v>0</v>
      </c>
      <c r="AU59" s="68">
        <f>PERFIL_4_ESO!AV42*'4º ESO'!W59+PERFIL_4_ESO!BE42*'4º ESO'!AE59+PERFIL_4_ESO!BN42*'4º ESO'!AM59</f>
        <v>0</v>
      </c>
      <c r="AV59" s="68">
        <f>PERFIL_4_ESO!AW42*'4º ESO'!X59+PERFIL_4_ESO!BF42*'4º ESO'!AF59+PERFIL_4_ESO!BO42*'4º ESO'!AN59</f>
        <v>0</v>
      </c>
      <c r="AW59" s="68">
        <f>PERFIL_4_ESO!AX42*'4º ESO'!Y59+PERFIL_4_ESO!BG42*'4º ESO'!AG59+PERFIL_4_ESO!BP42*'4º ESO'!AO59</f>
        <v>0</v>
      </c>
      <c r="AX59" s="155">
        <f>PERFIL_4_ESO!AY42*'4º ESO'!Z59+PERFIL_4_ESO!BH42*'4º ESO'!AH59+PERFIL_4_ESO!BQ42*'4º ESO'!AP59</f>
        <v>0</v>
      </c>
      <c r="AY59" s="32">
        <f>IF(PERFIL_4_ESO!$BR42="",0,INDEX($A$20:$J$25,MATCH(PERFIL_4_ESO!$BR42,$B$20:$B$25,0),3))</f>
        <v>0</v>
      </c>
      <c r="AZ59" s="32">
        <f>IF(PERFIL_4_ESO!$BR42="",0,INDEX($A$20:$J$25,MATCH(PERFIL_4_ESO!$BR42,$B$20:$B$25,0),4))</f>
        <v>0</v>
      </c>
      <c r="BA59" s="32">
        <f>IF(PERFIL_4_ESO!$BR42="",0,INDEX($A$20:$J$25,MATCH(PERFIL_4_ESO!$BR42,$B$20:$B$25,0),5))</f>
        <v>0</v>
      </c>
      <c r="BB59" s="32">
        <f>IF(PERFIL_4_ESO!$BR42="",0,INDEX($A$20:$J$25,MATCH(PERFIL_4_ESO!$BR42,$B$20:$B$25,0),6))</f>
        <v>0</v>
      </c>
      <c r="BC59" s="32">
        <f>IF(PERFIL_4_ESO!$BR42="",0,INDEX($A$20:$J$25,MATCH(PERFIL_4_ESO!$BR42,$B$20:$B$25,0),7))</f>
        <v>0</v>
      </c>
      <c r="BD59" s="32">
        <f>IF(PERFIL_4_ESO!$BR42="",0,INDEX($A$20:$J$25,MATCH(PERFIL_4_ESO!$BR42,$B$20:$B$25,0),8))</f>
        <v>0</v>
      </c>
      <c r="BE59" s="32">
        <f>IF(PERFIL_4_ESO!$BR42="",0,INDEX($A$20:$J$25,MATCH(PERFIL_4_ESO!$BR42,$B$20:$B$25,0),9))</f>
        <v>0</v>
      </c>
      <c r="BF59" s="167">
        <f>IF(PERFIL_4_ESO!$BR42="",0,INDEX($A$20:$J$25,MATCH(PERFIL_4_ESO!$BR42,$B$20:$B$25,0),10))</f>
        <v>0</v>
      </c>
      <c r="BG59" s="32">
        <f>PERFIL_4_ESO!BS42*'4º ESO'!AY59</f>
        <v>0</v>
      </c>
      <c r="BH59" s="32">
        <f>PERFIL_4_ESO!BT42*'4º ESO'!AZ59</f>
        <v>0</v>
      </c>
      <c r="BI59" s="32">
        <f>PERFIL_4_ESO!BU42*'4º ESO'!BA59</f>
        <v>0</v>
      </c>
      <c r="BJ59" s="32">
        <f>PERFIL_4_ESO!BV42*'4º ESO'!BB59</f>
        <v>0</v>
      </c>
      <c r="BK59" s="32">
        <f>PERFIL_4_ESO!BW42*'4º ESO'!BC59</f>
        <v>0</v>
      </c>
      <c r="BL59" s="32">
        <f>PERFIL_4_ESO!BX42*'4º ESO'!BD59</f>
        <v>0</v>
      </c>
      <c r="BM59" s="32">
        <f>PERFIL_4_ESO!BY42*'4º ESO'!BE59</f>
        <v>0</v>
      </c>
      <c r="BN59" s="167">
        <f>PERFIL_4_ESO!BZ42*'4º ESO'!BF59</f>
        <v>0</v>
      </c>
      <c r="BO59" s="32">
        <f t="shared" si="10"/>
        <v>0</v>
      </c>
      <c r="BP59" s="32">
        <f t="shared" si="11"/>
        <v>0</v>
      </c>
      <c r="BQ59" s="32">
        <f t="shared" si="12"/>
        <v>0</v>
      </c>
      <c r="BR59" s="32">
        <f t="shared" si="13"/>
        <v>0</v>
      </c>
      <c r="BS59" s="32">
        <f t="shared" si="14"/>
        <v>0</v>
      </c>
      <c r="BT59" s="32">
        <f t="shared" si="15"/>
        <v>0</v>
      </c>
      <c r="BU59" s="32">
        <f t="shared" si="16"/>
        <v>0</v>
      </c>
      <c r="BV59" s="167">
        <f t="shared" si="17"/>
        <v>0</v>
      </c>
    </row>
    <row r="60" spans="1:74">
      <c r="A60" s="29">
        <v>30</v>
      </c>
      <c r="B60" s="28" t="s">
        <v>130</v>
      </c>
      <c r="C60" s="92">
        <f t="shared" si="2"/>
        <v>40</v>
      </c>
      <c r="D60">
        <f t="shared" si="3"/>
        <v>21</v>
      </c>
      <c r="E60">
        <f t="shared" si="4"/>
        <v>39</v>
      </c>
      <c r="F60">
        <f t="shared" si="5"/>
        <v>38</v>
      </c>
      <c r="G60">
        <f t="shared" si="6"/>
        <v>36</v>
      </c>
      <c r="H60">
        <f t="shared" si="7"/>
        <v>45</v>
      </c>
      <c r="I60">
        <f t="shared" si="8"/>
        <v>21</v>
      </c>
      <c r="J60" s="93">
        <f t="shared" si="9"/>
        <v>28</v>
      </c>
      <c r="K60" s="99">
        <f>PERFIL_4_ESO!C43*'4º ESO'!C$3+PERFIL_4_ESO!K43*'4º ESO'!C$4+PERFIL_4_ESO!S43*'4º ESO'!C$5+PERFIL_4_ESO!AA43*'4º ESO'!C$6+PERFIL_4_ESO!AI43*'4º ESO'!C$7</f>
        <v>0</v>
      </c>
      <c r="L60" s="15">
        <f>PERFIL_4_ESO!D43*'4º ESO'!D$3+PERFIL_4_ESO!L43*'4º ESO'!D$4+PERFIL_4_ESO!T43*'4º ESO'!D$5+PERFIL_4_ESO!AB43*'4º ESO'!D$6+PERFIL_4_ESO!AJ43*'4º ESO'!D$7</f>
        <v>0</v>
      </c>
      <c r="M60" s="15">
        <f>PERFIL_4_ESO!E43*'4º ESO'!E$3+PERFIL_4_ESO!M43*'4º ESO'!E$4+PERFIL_4_ESO!U43*'4º ESO'!E$5+PERFIL_4_ESO!AC43*'4º ESO'!E$6+PERFIL_4_ESO!AK43*'4º ESO'!E$7</f>
        <v>0</v>
      </c>
      <c r="N60" s="15">
        <f>PERFIL_4_ESO!F43*'4º ESO'!F$3+PERFIL_4_ESO!N43*'4º ESO'!F$4+PERFIL_4_ESO!V43*'4º ESO'!F$5+PERFIL_4_ESO!AD43*'4º ESO'!F$6+PERFIL_4_ESO!AL43*'4º ESO'!F$7</f>
        <v>0</v>
      </c>
      <c r="O60" s="15">
        <f>PERFIL_4_ESO!G43*'4º ESO'!G$3+PERFIL_4_ESO!O43*'4º ESO'!G$4+PERFIL_4_ESO!W43*'4º ESO'!G$5+PERFIL_4_ESO!AE43*'4º ESO'!G$6+PERFIL_4_ESO!AM43*'4º ESO'!G$7</f>
        <v>0</v>
      </c>
      <c r="P60" s="15">
        <f>PERFIL_4_ESO!H43*'4º ESO'!H$3+PERFIL_4_ESO!P43*'4º ESO'!H$4+PERFIL_4_ESO!X43*'4º ESO'!H$5+PERFIL_4_ESO!AF43*'4º ESO'!H$6+PERFIL_4_ESO!AN43*'4º ESO'!H$7</f>
        <v>0</v>
      </c>
      <c r="Q60" s="15">
        <f>PERFIL_4_ESO!I43*'4º ESO'!I$3+PERFIL_4_ESO!Q43*'4º ESO'!I$4+PERFIL_4_ESO!Y43*'4º ESO'!I$5+PERFIL_4_ESO!AG43*'4º ESO'!I$6+PERFIL_4_ESO!AO43*'4º ESO'!I$7</f>
        <v>0</v>
      </c>
      <c r="R60" s="15">
        <f>PERFIL_4_ESO!J43*'4º ESO'!J$3+PERFIL_4_ESO!R43*'4º ESO'!J$4+PERFIL_4_ESO!Z43*'4º ESO'!J$5+PERFIL_4_ESO!AH43*'4º ESO'!J$6+PERFIL_4_ESO!AP43*'4º ESO'!J$7</f>
        <v>0</v>
      </c>
      <c r="S60" s="161">
        <f>IF(PERFIL_4_ESO!$AQ43="",0,INDEX($A$9:$J$19,MATCH(PERFIL_4_ESO!$AQ43,$B$9:$B$19,0),3))</f>
        <v>0</v>
      </c>
      <c r="T60" s="32">
        <f>IF(PERFIL_4_ESO!$AQ43="",0,INDEX($A$9:$J$19,MATCH(PERFIL_4_ESO!$AQ43,$B$9:$B$19,0),4))</f>
        <v>0</v>
      </c>
      <c r="U60" s="32">
        <f>IF(PERFIL_4_ESO!$AQ43="",0,INDEX($A$9:$J$19,MATCH(PERFIL_4_ESO!$AQ43,$B$9:$B$19,0),5))</f>
        <v>0</v>
      </c>
      <c r="V60" s="32">
        <f>IF(PERFIL_4_ESO!$AQ43="",0,INDEX($A$9:$J$19,MATCH(PERFIL_4_ESO!$AQ43,$B$9:$B$19,0),6))</f>
        <v>0</v>
      </c>
      <c r="W60" s="32">
        <f>IF(PERFIL_4_ESO!$AQ43="",0,INDEX($A$9:$J$19,MATCH(PERFIL_4_ESO!$AQ43,$B$9:$B$19,0),7))</f>
        <v>0</v>
      </c>
      <c r="X60" s="32">
        <f>IF(PERFIL_4_ESO!$AQ43="",0,INDEX($A$9:$J$19,MATCH(PERFIL_4_ESO!$AQ43,$B$9:$B$19,0),8))</f>
        <v>0</v>
      </c>
      <c r="Y60" s="32">
        <f>IF(PERFIL_4_ESO!$AQ43="",0,INDEX($A$9:$J$19,MATCH(PERFIL_4_ESO!$AQ43,$B$9:$B$19,0),9))</f>
        <v>0</v>
      </c>
      <c r="Z60" s="167">
        <f>IF(PERFIL_4_ESO!$AQ43="",0,INDEX($A$9:$J$19,MATCH(PERFIL_4_ESO!$AQ43,$B$9:$B$19,0),10))</f>
        <v>0</v>
      </c>
      <c r="AA60" s="32">
        <f>IF(PERFIL_4_ESO!$AZ43="",0,INDEX($A$9:$J$19,MATCH(PERFIL_4_ESO!$AZ43,$B$9:$B$19,0),3))</f>
        <v>0</v>
      </c>
      <c r="AB60" s="32">
        <f>IF(PERFIL_4_ESO!$AZ43="",0,INDEX($A$9:$J$19,MATCH(PERFIL_4_ESO!$AZ43,$B$9:$B$19,0),4))</f>
        <v>0</v>
      </c>
      <c r="AC60" s="32">
        <f>IF(PERFIL_4_ESO!$AZ43="",0,INDEX($A$9:$J$19,MATCH(PERFIL_4_ESO!$AZ43,$B$9:$B$19,0),5))</f>
        <v>0</v>
      </c>
      <c r="AD60" s="32">
        <f>IF(PERFIL_4_ESO!$AZ43="",0,INDEX($A$9:$J$19,MATCH(PERFIL_4_ESO!$AZ43,$B$9:$B$19,0),6))</f>
        <v>0</v>
      </c>
      <c r="AE60" s="32">
        <f>IF(PERFIL_4_ESO!$AZ43="",0,INDEX($A$9:$J$19,MATCH(PERFIL_4_ESO!$AZ43,$B$9:$B$19,0),7))</f>
        <v>0</v>
      </c>
      <c r="AF60" s="32">
        <f>IF(PERFIL_4_ESO!$AZ43="",0,INDEX($A$9:$J$19,MATCH(PERFIL_4_ESO!$AZ43,$B$9:$B$19,0),8))</f>
        <v>0</v>
      </c>
      <c r="AG60" s="32">
        <f>IF(PERFIL_4_ESO!$AZ43="",0,INDEX($A$9:$J$19,MATCH(PERFIL_4_ESO!$AZ43,$B$9:$B$19,0),9))</f>
        <v>0</v>
      </c>
      <c r="AH60" s="167">
        <f>IF(PERFIL_4_ESO!$AZ43="",0,INDEX($A$9:$J$19,MATCH(PERFIL_4_ESO!$AZ43,$B$9:$B$19,0),10))</f>
        <v>0</v>
      </c>
      <c r="AI60" s="32">
        <f>IF(PERFIL_4_ESO!$BI43="",0,INDEX($A$9:$J$19,MATCH(PERFIL_4_ESO!$BI43,$B$9:$B$19,0),3))</f>
        <v>0</v>
      </c>
      <c r="AJ60" s="32">
        <f>IF(PERFIL_4_ESO!$BI43="",0,INDEX($A$9:$J$19,MATCH(PERFIL_4_ESO!$BI43,$B$9:$B$19,0),4))</f>
        <v>0</v>
      </c>
      <c r="AK60" s="32">
        <f>IF(PERFIL_4_ESO!$BI43="",0,INDEX($A$9:$J$19,MATCH(PERFIL_4_ESO!$BI43,$B$9:$B$19,0),5))</f>
        <v>0</v>
      </c>
      <c r="AL60" s="32">
        <f>IF(PERFIL_4_ESO!$BI43="",0,INDEX($A$9:$J$19,MATCH(PERFIL_4_ESO!$BI43,$B$9:$B$19,0),6))</f>
        <v>0</v>
      </c>
      <c r="AM60" s="32">
        <f>IF(PERFIL_4_ESO!$BI43="",0,INDEX($A$9:$J$19,MATCH(PERFIL_4_ESO!$BI43,$B$9:$B$19,0),7))</f>
        <v>0</v>
      </c>
      <c r="AN60" s="32">
        <f>IF(PERFIL_4_ESO!$BI43="",0,INDEX($A$9:$J$19,MATCH(PERFIL_4_ESO!$BI43,$B$9:$B$19,0),8))</f>
        <v>0</v>
      </c>
      <c r="AO60" s="32">
        <f>IF(PERFIL_4_ESO!$BI43="",0,INDEX($A$9:$J$19,MATCH(PERFIL_4_ESO!$BI43,$B$9:$B$19,0),9))</f>
        <v>0</v>
      </c>
      <c r="AP60" s="167">
        <f>IF(PERFIL_4_ESO!$BI43="",0,INDEX($A$9:$J$19,MATCH(PERFIL_4_ESO!$BI43,$B$9:$B$19,0),10))</f>
        <v>0</v>
      </c>
      <c r="AQ60" s="68">
        <f>PERFIL_4_ESO!AR43*'4º ESO'!S60+PERFIL_4_ESO!BA43*'4º ESO'!AA60+PERFIL_4_ESO!BJ43*'4º ESO'!AI60</f>
        <v>0</v>
      </c>
      <c r="AR60" s="68">
        <f>PERFIL_4_ESO!AS43*'4º ESO'!T60+PERFIL_4_ESO!BB43*'4º ESO'!AB60+PERFIL_4_ESO!BK43*'4º ESO'!AJ60</f>
        <v>0</v>
      </c>
      <c r="AS60" s="68">
        <f>PERFIL_4_ESO!AT43*'4º ESO'!U60+PERFIL_4_ESO!BC43*'4º ESO'!AC60+PERFIL_4_ESO!BL43*'4º ESO'!AK60</f>
        <v>0</v>
      </c>
      <c r="AT60" s="68">
        <f>PERFIL_4_ESO!AU43*'4º ESO'!V60+PERFIL_4_ESO!BD43*'4º ESO'!AD60+PERFIL_4_ESO!BM43*'4º ESO'!AL60</f>
        <v>0</v>
      </c>
      <c r="AU60" s="68">
        <f>PERFIL_4_ESO!AV43*'4º ESO'!W60+PERFIL_4_ESO!BE43*'4º ESO'!AE60+PERFIL_4_ESO!BN43*'4º ESO'!AM60</f>
        <v>0</v>
      </c>
      <c r="AV60" s="68">
        <f>PERFIL_4_ESO!AW43*'4º ESO'!X60+PERFIL_4_ESO!BF43*'4º ESO'!AF60+PERFIL_4_ESO!BO43*'4º ESO'!AN60</f>
        <v>0</v>
      </c>
      <c r="AW60" s="68">
        <f>PERFIL_4_ESO!AX43*'4º ESO'!Y60+PERFIL_4_ESO!BG43*'4º ESO'!AG60+PERFIL_4_ESO!BP43*'4º ESO'!AO60</f>
        <v>0</v>
      </c>
      <c r="AX60" s="155">
        <f>PERFIL_4_ESO!AY43*'4º ESO'!Z60+PERFIL_4_ESO!BH43*'4º ESO'!AH60+PERFIL_4_ESO!BQ43*'4º ESO'!AP60</f>
        <v>0</v>
      </c>
      <c r="AY60" s="32">
        <f>IF(PERFIL_4_ESO!$BR43="",0,INDEX($A$20:$J$25,MATCH(PERFIL_4_ESO!$BR43,$B$20:$B$25,0),3))</f>
        <v>0</v>
      </c>
      <c r="AZ60" s="32">
        <f>IF(PERFIL_4_ESO!$BR43="",0,INDEX($A$20:$J$25,MATCH(PERFIL_4_ESO!$BR43,$B$20:$B$25,0),4))</f>
        <v>0</v>
      </c>
      <c r="BA60" s="32">
        <f>IF(PERFIL_4_ESO!$BR43="",0,INDEX($A$20:$J$25,MATCH(PERFIL_4_ESO!$BR43,$B$20:$B$25,0),5))</f>
        <v>0</v>
      </c>
      <c r="BB60" s="32">
        <f>IF(PERFIL_4_ESO!$BR43="",0,INDEX($A$20:$J$25,MATCH(PERFIL_4_ESO!$BR43,$B$20:$B$25,0),6))</f>
        <v>0</v>
      </c>
      <c r="BC60" s="32">
        <f>IF(PERFIL_4_ESO!$BR43="",0,INDEX($A$20:$J$25,MATCH(PERFIL_4_ESO!$BR43,$B$20:$B$25,0),7))</f>
        <v>0</v>
      </c>
      <c r="BD60" s="32">
        <f>IF(PERFIL_4_ESO!$BR43="",0,INDEX($A$20:$J$25,MATCH(PERFIL_4_ESO!$BR43,$B$20:$B$25,0),8))</f>
        <v>0</v>
      </c>
      <c r="BE60" s="32">
        <f>IF(PERFIL_4_ESO!$BR43="",0,INDEX($A$20:$J$25,MATCH(PERFIL_4_ESO!$BR43,$B$20:$B$25,0),9))</f>
        <v>0</v>
      </c>
      <c r="BF60" s="167">
        <f>IF(PERFIL_4_ESO!$BR43="",0,INDEX($A$20:$J$25,MATCH(PERFIL_4_ESO!$BR43,$B$20:$B$25,0),10))</f>
        <v>0</v>
      </c>
      <c r="BG60" s="32">
        <f>PERFIL_4_ESO!BS43*'4º ESO'!AY60</f>
        <v>0</v>
      </c>
      <c r="BH60" s="32">
        <f>PERFIL_4_ESO!BT43*'4º ESO'!AZ60</f>
        <v>0</v>
      </c>
      <c r="BI60" s="32">
        <f>PERFIL_4_ESO!BU43*'4º ESO'!BA60</f>
        <v>0</v>
      </c>
      <c r="BJ60" s="32">
        <f>PERFIL_4_ESO!BV43*'4º ESO'!BB60</f>
        <v>0</v>
      </c>
      <c r="BK60" s="32">
        <f>PERFIL_4_ESO!BW43*'4º ESO'!BC60</f>
        <v>0</v>
      </c>
      <c r="BL60" s="32">
        <f>PERFIL_4_ESO!BX43*'4º ESO'!BD60</f>
        <v>0</v>
      </c>
      <c r="BM60" s="32">
        <f>PERFIL_4_ESO!BY43*'4º ESO'!BE60</f>
        <v>0</v>
      </c>
      <c r="BN60" s="167">
        <f>PERFIL_4_ESO!BZ43*'4º ESO'!BF60</f>
        <v>0</v>
      </c>
      <c r="BO60" s="32">
        <f t="shared" si="10"/>
        <v>0</v>
      </c>
      <c r="BP60" s="32">
        <f t="shared" si="11"/>
        <v>0</v>
      </c>
      <c r="BQ60" s="32">
        <f t="shared" si="12"/>
        <v>0</v>
      </c>
      <c r="BR60" s="32">
        <f t="shared" si="13"/>
        <v>0</v>
      </c>
      <c r="BS60" s="32">
        <f t="shared" si="14"/>
        <v>0</v>
      </c>
      <c r="BT60" s="32">
        <f t="shared" si="15"/>
        <v>0</v>
      </c>
      <c r="BU60" s="32">
        <f t="shared" si="16"/>
        <v>0</v>
      </c>
      <c r="BV60" s="167">
        <f t="shared" si="17"/>
        <v>0</v>
      </c>
    </row>
    <row r="61" spans="1:74">
      <c r="A61" s="29">
        <v>31</v>
      </c>
      <c r="B61" s="30" t="s">
        <v>131</v>
      </c>
      <c r="C61" s="92">
        <f t="shared" si="2"/>
        <v>40</v>
      </c>
      <c r="D61">
        <f t="shared" si="3"/>
        <v>21</v>
      </c>
      <c r="E61">
        <f t="shared" si="4"/>
        <v>39</v>
      </c>
      <c r="F61">
        <f t="shared" si="5"/>
        <v>38</v>
      </c>
      <c r="G61">
        <f t="shared" si="6"/>
        <v>36</v>
      </c>
      <c r="H61">
        <f t="shared" si="7"/>
        <v>45</v>
      </c>
      <c r="I61">
        <f t="shared" si="8"/>
        <v>21</v>
      </c>
      <c r="J61" s="93">
        <f t="shared" si="9"/>
        <v>28</v>
      </c>
      <c r="K61" s="99">
        <f>PERFIL_4_ESO!C44*'4º ESO'!C$3+PERFIL_4_ESO!K44*'4º ESO'!C$4+PERFIL_4_ESO!S44*'4º ESO'!C$5+PERFIL_4_ESO!AA44*'4º ESO'!C$6+PERFIL_4_ESO!AI44*'4º ESO'!C$7</f>
        <v>0</v>
      </c>
      <c r="L61" s="15">
        <f>PERFIL_4_ESO!D44*'4º ESO'!D$3+PERFIL_4_ESO!L44*'4º ESO'!D$4+PERFIL_4_ESO!T44*'4º ESO'!D$5+PERFIL_4_ESO!AB44*'4º ESO'!D$6+PERFIL_4_ESO!AJ44*'4º ESO'!D$7</f>
        <v>0</v>
      </c>
      <c r="M61" s="15">
        <f>PERFIL_4_ESO!E44*'4º ESO'!E$3+PERFIL_4_ESO!M44*'4º ESO'!E$4+PERFIL_4_ESO!U44*'4º ESO'!E$5+PERFIL_4_ESO!AC44*'4º ESO'!E$6+PERFIL_4_ESO!AK44*'4º ESO'!E$7</f>
        <v>0</v>
      </c>
      <c r="N61" s="15">
        <f>PERFIL_4_ESO!F44*'4º ESO'!F$3+PERFIL_4_ESO!N44*'4º ESO'!F$4+PERFIL_4_ESO!V44*'4º ESO'!F$5+PERFIL_4_ESO!AD44*'4º ESO'!F$6+PERFIL_4_ESO!AL44*'4º ESO'!F$7</f>
        <v>0</v>
      </c>
      <c r="O61" s="15">
        <f>PERFIL_4_ESO!G44*'4º ESO'!G$3+PERFIL_4_ESO!O44*'4º ESO'!G$4+PERFIL_4_ESO!W44*'4º ESO'!G$5+PERFIL_4_ESO!AE44*'4º ESO'!G$6+PERFIL_4_ESO!AM44*'4º ESO'!G$7</f>
        <v>0</v>
      </c>
      <c r="P61" s="15">
        <f>PERFIL_4_ESO!H44*'4º ESO'!H$3+PERFIL_4_ESO!P44*'4º ESO'!H$4+PERFIL_4_ESO!X44*'4º ESO'!H$5+PERFIL_4_ESO!AF44*'4º ESO'!H$6+PERFIL_4_ESO!AN44*'4º ESO'!H$7</f>
        <v>0</v>
      </c>
      <c r="Q61" s="15">
        <f>PERFIL_4_ESO!I44*'4º ESO'!I$3+PERFIL_4_ESO!Q44*'4º ESO'!I$4+PERFIL_4_ESO!Y44*'4º ESO'!I$5+PERFIL_4_ESO!AG44*'4º ESO'!I$6+PERFIL_4_ESO!AO44*'4º ESO'!I$7</f>
        <v>0</v>
      </c>
      <c r="R61" s="15">
        <f>PERFIL_4_ESO!J44*'4º ESO'!J$3+PERFIL_4_ESO!R44*'4º ESO'!J$4+PERFIL_4_ESO!Z44*'4º ESO'!J$5+PERFIL_4_ESO!AH44*'4º ESO'!J$6+PERFIL_4_ESO!AP44*'4º ESO'!J$7</f>
        <v>0</v>
      </c>
      <c r="S61" s="161">
        <f>IF(PERFIL_4_ESO!$AQ44="",0,INDEX($A$9:$J$19,MATCH(PERFIL_4_ESO!$AQ44,$B$9:$B$19,0),3))</f>
        <v>0</v>
      </c>
      <c r="T61" s="32">
        <f>IF(PERFIL_4_ESO!$AQ44="",0,INDEX($A$9:$J$19,MATCH(PERFIL_4_ESO!$AQ44,$B$9:$B$19,0),4))</f>
        <v>0</v>
      </c>
      <c r="U61" s="32">
        <f>IF(PERFIL_4_ESO!$AQ44="",0,INDEX($A$9:$J$19,MATCH(PERFIL_4_ESO!$AQ44,$B$9:$B$19,0),5))</f>
        <v>0</v>
      </c>
      <c r="V61" s="32">
        <f>IF(PERFIL_4_ESO!$AQ44="",0,INDEX($A$9:$J$19,MATCH(PERFIL_4_ESO!$AQ44,$B$9:$B$19,0),6))</f>
        <v>0</v>
      </c>
      <c r="W61" s="32">
        <f>IF(PERFIL_4_ESO!$AQ44="",0,INDEX($A$9:$J$19,MATCH(PERFIL_4_ESO!$AQ44,$B$9:$B$19,0),7))</f>
        <v>0</v>
      </c>
      <c r="X61" s="32">
        <f>IF(PERFIL_4_ESO!$AQ44="",0,INDEX($A$9:$J$19,MATCH(PERFIL_4_ESO!$AQ44,$B$9:$B$19,0),8))</f>
        <v>0</v>
      </c>
      <c r="Y61" s="32">
        <f>IF(PERFIL_4_ESO!$AQ44="",0,INDEX($A$9:$J$19,MATCH(PERFIL_4_ESO!$AQ44,$B$9:$B$19,0),9))</f>
        <v>0</v>
      </c>
      <c r="Z61" s="167">
        <f>IF(PERFIL_4_ESO!$AQ44="",0,INDEX($A$9:$J$19,MATCH(PERFIL_4_ESO!$AQ44,$B$9:$B$19,0),10))</f>
        <v>0</v>
      </c>
      <c r="AA61" s="32">
        <f>IF(PERFIL_4_ESO!$AZ44="",0,INDEX($A$9:$J$19,MATCH(PERFIL_4_ESO!$AZ44,$B$9:$B$19,0),3))</f>
        <v>0</v>
      </c>
      <c r="AB61" s="32">
        <f>IF(PERFIL_4_ESO!$AZ44="",0,INDEX($A$9:$J$19,MATCH(PERFIL_4_ESO!$AZ44,$B$9:$B$19,0),4))</f>
        <v>0</v>
      </c>
      <c r="AC61" s="32">
        <f>IF(PERFIL_4_ESO!$AZ44="",0,INDEX($A$9:$J$19,MATCH(PERFIL_4_ESO!$AZ44,$B$9:$B$19,0),5))</f>
        <v>0</v>
      </c>
      <c r="AD61" s="32">
        <f>IF(PERFIL_4_ESO!$AZ44="",0,INDEX($A$9:$J$19,MATCH(PERFIL_4_ESO!$AZ44,$B$9:$B$19,0),6))</f>
        <v>0</v>
      </c>
      <c r="AE61" s="32">
        <f>IF(PERFIL_4_ESO!$AZ44="",0,INDEX($A$9:$J$19,MATCH(PERFIL_4_ESO!$AZ44,$B$9:$B$19,0),7))</f>
        <v>0</v>
      </c>
      <c r="AF61" s="32">
        <f>IF(PERFIL_4_ESO!$AZ44="",0,INDEX($A$9:$J$19,MATCH(PERFIL_4_ESO!$AZ44,$B$9:$B$19,0),8))</f>
        <v>0</v>
      </c>
      <c r="AG61" s="32">
        <f>IF(PERFIL_4_ESO!$AZ44="",0,INDEX($A$9:$J$19,MATCH(PERFIL_4_ESO!$AZ44,$B$9:$B$19,0),9))</f>
        <v>0</v>
      </c>
      <c r="AH61" s="167">
        <f>IF(PERFIL_4_ESO!$AZ44="",0,INDEX($A$9:$J$19,MATCH(PERFIL_4_ESO!$AZ44,$B$9:$B$19,0),10))</f>
        <v>0</v>
      </c>
      <c r="AI61" s="32">
        <f>IF(PERFIL_4_ESO!$BI44="",0,INDEX($A$9:$J$19,MATCH(PERFIL_4_ESO!$BI44,$B$9:$B$19,0),3))</f>
        <v>0</v>
      </c>
      <c r="AJ61" s="32">
        <f>IF(PERFIL_4_ESO!$BI44="",0,INDEX($A$9:$J$19,MATCH(PERFIL_4_ESO!$BI44,$B$9:$B$19,0),4))</f>
        <v>0</v>
      </c>
      <c r="AK61" s="32">
        <f>IF(PERFIL_4_ESO!$BI44="",0,INDEX($A$9:$J$19,MATCH(PERFIL_4_ESO!$BI44,$B$9:$B$19,0),5))</f>
        <v>0</v>
      </c>
      <c r="AL61" s="32">
        <f>IF(PERFIL_4_ESO!$BI44="",0,INDEX($A$9:$J$19,MATCH(PERFIL_4_ESO!$BI44,$B$9:$B$19,0),6))</f>
        <v>0</v>
      </c>
      <c r="AM61" s="32">
        <f>IF(PERFIL_4_ESO!$BI44="",0,INDEX($A$9:$J$19,MATCH(PERFIL_4_ESO!$BI44,$B$9:$B$19,0),7))</f>
        <v>0</v>
      </c>
      <c r="AN61" s="32">
        <f>IF(PERFIL_4_ESO!$BI44="",0,INDEX($A$9:$J$19,MATCH(PERFIL_4_ESO!$BI44,$B$9:$B$19,0),8))</f>
        <v>0</v>
      </c>
      <c r="AO61" s="32">
        <f>IF(PERFIL_4_ESO!$BI44="",0,INDEX($A$9:$J$19,MATCH(PERFIL_4_ESO!$BI44,$B$9:$B$19,0),9))</f>
        <v>0</v>
      </c>
      <c r="AP61" s="167">
        <f>IF(PERFIL_4_ESO!$BI44="",0,INDEX($A$9:$J$19,MATCH(PERFIL_4_ESO!$BI44,$B$9:$B$19,0),10))</f>
        <v>0</v>
      </c>
      <c r="AQ61" s="68">
        <f>PERFIL_4_ESO!AR44*'4º ESO'!S61+PERFIL_4_ESO!BA44*'4º ESO'!AA61+PERFIL_4_ESO!BJ44*'4º ESO'!AI61</f>
        <v>0</v>
      </c>
      <c r="AR61" s="68">
        <f>PERFIL_4_ESO!AS44*'4º ESO'!T61+PERFIL_4_ESO!BB44*'4º ESO'!AB61+PERFIL_4_ESO!BK44*'4º ESO'!AJ61</f>
        <v>0</v>
      </c>
      <c r="AS61" s="68">
        <f>PERFIL_4_ESO!AT44*'4º ESO'!U61+PERFIL_4_ESO!BC44*'4º ESO'!AC61+PERFIL_4_ESO!BL44*'4º ESO'!AK61</f>
        <v>0</v>
      </c>
      <c r="AT61" s="68">
        <f>PERFIL_4_ESO!AU44*'4º ESO'!V61+PERFIL_4_ESO!BD44*'4º ESO'!AD61+PERFIL_4_ESO!BM44*'4º ESO'!AL61</f>
        <v>0</v>
      </c>
      <c r="AU61" s="68">
        <f>PERFIL_4_ESO!AV44*'4º ESO'!W61+PERFIL_4_ESO!BE44*'4º ESO'!AE61+PERFIL_4_ESO!BN44*'4º ESO'!AM61</f>
        <v>0</v>
      </c>
      <c r="AV61" s="68">
        <f>PERFIL_4_ESO!AW44*'4º ESO'!X61+PERFIL_4_ESO!BF44*'4º ESO'!AF61+PERFIL_4_ESO!BO44*'4º ESO'!AN61</f>
        <v>0</v>
      </c>
      <c r="AW61" s="68">
        <f>PERFIL_4_ESO!AX44*'4º ESO'!Y61+PERFIL_4_ESO!BG44*'4º ESO'!AG61+PERFIL_4_ESO!BP44*'4º ESO'!AO61</f>
        <v>0</v>
      </c>
      <c r="AX61" s="155">
        <f>PERFIL_4_ESO!AY44*'4º ESO'!Z61+PERFIL_4_ESO!BH44*'4º ESO'!AH61+PERFIL_4_ESO!BQ44*'4º ESO'!AP61</f>
        <v>0</v>
      </c>
      <c r="AY61" s="32">
        <f>IF(PERFIL_4_ESO!$BR44="",0,INDEX($A$20:$J$25,MATCH(PERFIL_4_ESO!$BR44,$B$20:$B$25,0),3))</f>
        <v>0</v>
      </c>
      <c r="AZ61" s="32">
        <f>IF(PERFIL_4_ESO!$BR44="",0,INDEX($A$20:$J$25,MATCH(PERFIL_4_ESO!$BR44,$B$20:$B$25,0),4))</f>
        <v>0</v>
      </c>
      <c r="BA61" s="32">
        <f>IF(PERFIL_4_ESO!$BR44="",0,INDEX($A$20:$J$25,MATCH(PERFIL_4_ESO!$BR44,$B$20:$B$25,0),5))</f>
        <v>0</v>
      </c>
      <c r="BB61" s="32">
        <f>IF(PERFIL_4_ESO!$BR44="",0,INDEX($A$20:$J$25,MATCH(PERFIL_4_ESO!$BR44,$B$20:$B$25,0),6))</f>
        <v>0</v>
      </c>
      <c r="BC61" s="32">
        <f>IF(PERFIL_4_ESO!$BR44="",0,INDEX($A$20:$J$25,MATCH(PERFIL_4_ESO!$BR44,$B$20:$B$25,0),7))</f>
        <v>0</v>
      </c>
      <c r="BD61" s="32">
        <f>IF(PERFIL_4_ESO!$BR44="",0,INDEX($A$20:$J$25,MATCH(PERFIL_4_ESO!$BR44,$B$20:$B$25,0),8))</f>
        <v>0</v>
      </c>
      <c r="BE61" s="32">
        <f>IF(PERFIL_4_ESO!$BR44="",0,INDEX($A$20:$J$25,MATCH(PERFIL_4_ESO!$BR44,$B$20:$B$25,0),9))</f>
        <v>0</v>
      </c>
      <c r="BF61" s="167">
        <f>IF(PERFIL_4_ESO!$BR44="",0,INDEX($A$20:$J$25,MATCH(PERFIL_4_ESO!$BR44,$B$20:$B$25,0),10))</f>
        <v>0</v>
      </c>
      <c r="BG61" s="32">
        <f>PERFIL_4_ESO!BS44*'4º ESO'!AY61</f>
        <v>0</v>
      </c>
      <c r="BH61" s="32">
        <f>PERFIL_4_ESO!BT44*'4º ESO'!AZ61</f>
        <v>0</v>
      </c>
      <c r="BI61" s="32">
        <f>PERFIL_4_ESO!BU44*'4º ESO'!BA61</f>
        <v>0</v>
      </c>
      <c r="BJ61" s="32">
        <f>PERFIL_4_ESO!BV44*'4º ESO'!BB61</f>
        <v>0</v>
      </c>
      <c r="BK61" s="32">
        <f>PERFIL_4_ESO!BW44*'4º ESO'!BC61</f>
        <v>0</v>
      </c>
      <c r="BL61" s="32">
        <f>PERFIL_4_ESO!BX44*'4º ESO'!BD61</f>
        <v>0</v>
      </c>
      <c r="BM61" s="32">
        <f>PERFIL_4_ESO!BY44*'4º ESO'!BE61</f>
        <v>0</v>
      </c>
      <c r="BN61" s="167">
        <f>PERFIL_4_ESO!BZ44*'4º ESO'!BF61</f>
        <v>0</v>
      </c>
      <c r="BO61" s="32">
        <f t="shared" si="10"/>
        <v>0</v>
      </c>
      <c r="BP61" s="32">
        <f t="shared" si="11"/>
        <v>0</v>
      </c>
      <c r="BQ61" s="32">
        <f t="shared" si="12"/>
        <v>0</v>
      </c>
      <c r="BR61" s="32">
        <f t="shared" si="13"/>
        <v>0</v>
      </c>
      <c r="BS61" s="32">
        <f t="shared" si="14"/>
        <v>0</v>
      </c>
      <c r="BT61" s="32">
        <f t="shared" si="15"/>
        <v>0</v>
      </c>
      <c r="BU61" s="32">
        <f t="shared" si="16"/>
        <v>0</v>
      </c>
      <c r="BV61" s="167">
        <f t="shared" si="17"/>
        <v>0</v>
      </c>
    </row>
    <row r="62" spans="1:74">
      <c r="A62" s="66">
        <v>32</v>
      </c>
      <c r="B62" s="28" t="s">
        <v>132</v>
      </c>
      <c r="C62" s="92">
        <f t="shared" si="2"/>
        <v>40</v>
      </c>
      <c r="D62">
        <f t="shared" si="3"/>
        <v>21</v>
      </c>
      <c r="E62">
        <f t="shared" si="4"/>
        <v>39</v>
      </c>
      <c r="F62">
        <f t="shared" si="5"/>
        <v>38</v>
      </c>
      <c r="G62">
        <f t="shared" si="6"/>
        <v>36</v>
      </c>
      <c r="H62">
        <f t="shared" si="7"/>
        <v>45</v>
      </c>
      <c r="I62">
        <f t="shared" si="8"/>
        <v>21</v>
      </c>
      <c r="J62" s="93">
        <f t="shared" si="9"/>
        <v>28</v>
      </c>
      <c r="K62" s="99">
        <f>PERFIL_4_ESO!C45*'4º ESO'!C$3+PERFIL_4_ESO!K45*'4º ESO'!C$4+PERFIL_4_ESO!S45*'4º ESO'!C$5+PERFIL_4_ESO!AA45*'4º ESO'!C$6+PERFIL_4_ESO!AI45*'4º ESO'!C$7</f>
        <v>0</v>
      </c>
      <c r="L62" s="15">
        <f>PERFIL_4_ESO!D45*'4º ESO'!D$3+PERFIL_4_ESO!L45*'4º ESO'!D$4+PERFIL_4_ESO!T45*'4º ESO'!D$5+PERFIL_4_ESO!AB45*'4º ESO'!D$6+PERFIL_4_ESO!AJ45*'4º ESO'!D$7</f>
        <v>0</v>
      </c>
      <c r="M62" s="15">
        <f>PERFIL_4_ESO!E45*'4º ESO'!E$3+PERFIL_4_ESO!M45*'4º ESO'!E$4+PERFIL_4_ESO!U45*'4º ESO'!E$5+PERFIL_4_ESO!AC45*'4º ESO'!E$6+PERFIL_4_ESO!AK45*'4º ESO'!E$7</f>
        <v>0</v>
      </c>
      <c r="N62" s="15">
        <f>PERFIL_4_ESO!F45*'4º ESO'!F$3+PERFIL_4_ESO!N45*'4º ESO'!F$4+PERFIL_4_ESO!V45*'4º ESO'!F$5+PERFIL_4_ESO!AD45*'4º ESO'!F$6+PERFIL_4_ESO!AL45*'4º ESO'!F$7</f>
        <v>0</v>
      </c>
      <c r="O62" s="15">
        <f>PERFIL_4_ESO!G45*'4º ESO'!G$3+PERFIL_4_ESO!O45*'4º ESO'!G$4+PERFIL_4_ESO!W45*'4º ESO'!G$5+PERFIL_4_ESO!AE45*'4º ESO'!G$6+PERFIL_4_ESO!AM45*'4º ESO'!G$7</f>
        <v>0</v>
      </c>
      <c r="P62" s="15">
        <f>PERFIL_4_ESO!H45*'4º ESO'!H$3+PERFIL_4_ESO!P45*'4º ESO'!H$4+PERFIL_4_ESO!X45*'4º ESO'!H$5+PERFIL_4_ESO!AF45*'4º ESO'!H$6+PERFIL_4_ESO!AN45*'4º ESO'!H$7</f>
        <v>0</v>
      </c>
      <c r="Q62" s="15">
        <f>PERFIL_4_ESO!I45*'4º ESO'!I$3+PERFIL_4_ESO!Q45*'4º ESO'!I$4+PERFIL_4_ESO!Y45*'4º ESO'!I$5+PERFIL_4_ESO!AG45*'4º ESO'!I$6+PERFIL_4_ESO!AO45*'4º ESO'!I$7</f>
        <v>0</v>
      </c>
      <c r="R62" s="15">
        <f>PERFIL_4_ESO!J45*'4º ESO'!J$3+PERFIL_4_ESO!R45*'4º ESO'!J$4+PERFIL_4_ESO!Z45*'4º ESO'!J$5+PERFIL_4_ESO!AH45*'4º ESO'!J$6+PERFIL_4_ESO!AP45*'4º ESO'!J$7</f>
        <v>0</v>
      </c>
      <c r="S62" s="161">
        <f>IF(PERFIL_4_ESO!$AQ45="",0,INDEX($A$9:$J$19,MATCH(PERFIL_4_ESO!$AQ45,$B$9:$B$19,0),3))</f>
        <v>0</v>
      </c>
      <c r="T62" s="32">
        <f>IF(PERFIL_4_ESO!$AQ45="",0,INDEX($A$9:$J$19,MATCH(PERFIL_4_ESO!$AQ45,$B$9:$B$19,0),4))</f>
        <v>0</v>
      </c>
      <c r="U62" s="32">
        <f>IF(PERFIL_4_ESO!$AQ45="",0,INDEX($A$9:$J$19,MATCH(PERFIL_4_ESO!$AQ45,$B$9:$B$19,0),5))</f>
        <v>0</v>
      </c>
      <c r="V62" s="32">
        <f>IF(PERFIL_4_ESO!$AQ45="",0,INDEX($A$9:$J$19,MATCH(PERFIL_4_ESO!$AQ45,$B$9:$B$19,0),6))</f>
        <v>0</v>
      </c>
      <c r="W62" s="32">
        <f>IF(PERFIL_4_ESO!$AQ45="",0,INDEX($A$9:$J$19,MATCH(PERFIL_4_ESO!$AQ45,$B$9:$B$19,0),7))</f>
        <v>0</v>
      </c>
      <c r="X62" s="32">
        <f>IF(PERFIL_4_ESO!$AQ45="",0,INDEX($A$9:$J$19,MATCH(PERFIL_4_ESO!$AQ45,$B$9:$B$19,0),8))</f>
        <v>0</v>
      </c>
      <c r="Y62" s="32">
        <f>IF(PERFIL_4_ESO!$AQ45="",0,INDEX($A$9:$J$19,MATCH(PERFIL_4_ESO!$AQ45,$B$9:$B$19,0),9))</f>
        <v>0</v>
      </c>
      <c r="Z62" s="167">
        <f>IF(PERFIL_4_ESO!$AQ45="",0,INDEX($A$9:$J$19,MATCH(PERFIL_4_ESO!$AQ45,$B$9:$B$19,0),10))</f>
        <v>0</v>
      </c>
      <c r="AA62" s="32">
        <f>IF(PERFIL_4_ESO!$AZ45="",0,INDEX($A$9:$J$19,MATCH(PERFIL_4_ESO!$AZ45,$B$9:$B$19,0),3))</f>
        <v>0</v>
      </c>
      <c r="AB62" s="32">
        <f>IF(PERFIL_4_ESO!$AZ45="",0,INDEX($A$9:$J$19,MATCH(PERFIL_4_ESO!$AZ45,$B$9:$B$19,0),4))</f>
        <v>0</v>
      </c>
      <c r="AC62" s="32">
        <f>IF(PERFIL_4_ESO!$AZ45="",0,INDEX($A$9:$J$19,MATCH(PERFIL_4_ESO!$AZ45,$B$9:$B$19,0),5))</f>
        <v>0</v>
      </c>
      <c r="AD62" s="32">
        <f>IF(PERFIL_4_ESO!$AZ45="",0,INDEX($A$9:$J$19,MATCH(PERFIL_4_ESO!$AZ45,$B$9:$B$19,0),6))</f>
        <v>0</v>
      </c>
      <c r="AE62" s="32">
        <f>IF(PERFIL_4_ESO!$AZ45="",0,INDEX($A$9:$J$19,MATCH(PERFIL_4_ESO!$AZ45,$B$9:$B$19,0),7))</f>
        <v>0</v>
      </c>
      <c r="AF62" s="32">
        <f>IF(PERFIL_4_ESO!$AZ45="",0,INDEX($A$9:$J$19,MATCH(PERFIL_4_ESO!$AZ45,$B$9:$B$19,0),8))</f>
        <v>0</v>
      </c>
      <c r="AG62" s="32">
        <f>IF(PERFIL_4_ESO!$AZ45="",0,INDEX($A$9:$J$19,MATCH(PERFIL_4_ESO!$AZ45,$B$9:$B$19,0),9))</f>
        <v>0</v>
      </c>
      <c r="AH62" s="167">
        <f>IF(PERFIL_4_ESO!$AZ45="",0,INDEX($A$9:$J$19,MATCH(PERFIL_4_ESO!$AZ45,$B$9:$B$19,0),10))</f>
        <v>0</v>
      </c>
      <c r="AI62" s="32">
        <f>IF(PERFIL_4_ESO!$BI45="",0,INDEX($A$9:$J$19,MATCH(PERFIL_4_ESO!$BI45,$B$9:$B$19,0),3))</f>
        <v>0</v>
      </c>
      <c r="AJ62" s="32">
        <f>IF(PERFIL_4_ESO!$BI45="",0,INDEX($A$9:$J$19,MATCH(PERFIL_4_ESO!$BI45,$B$9:$B$19,0),4))</f>
        <v>0</v>
      </c>
      <c r="AK62" s="32">
        <f>IF(PERFIL_4_ESO!$BI45="",0,INDEX($A$9:$J$19,MATCH(PERFIL_4_ESO!$BI45,$B$9:$B$19,0),5))</f>
        <v>0</v>
      </c>
      <c r="AL62" s="32">
        <f>IF(PERFIL_4_ESO!$BI45="",0,INDEX($A$9:$J$19,MATCH(PERFIL_4_ESO!$BI45,$B$9:$B$19,0),6))</f>
        <v>0</v>
      </c>
      <c r="AM62" s="32">
        <f>IF(PERFIL_4_ESO!$BI45="",0,INDEX($A$9:$J$19,MATCH(PERFIL_4_ESO!$BI45,$B$9:$B$19,0),7))</f>
        <v>0</v>
      </c>
      <c r="AN62" s="32">
        <f>IF(PERFIL_4_ESO!$BI45="",0,INDEX($A$9:$J$19,MATCH(PERFIL_4_ESO!$BI45,$B$9:$B$19,0),8))</f>
        <v>0</v>
      </c>
      <c r="AO62" s="32">
        <f>IF(PERFIL_4_ESO!$BI45="",0,INDEX($A$9:$J$19,MATCH(PERFIL_4_ESO!$BI45,$B$9:$B$19,0),9))</f>
        <v>0</v>
      </c>
      <c r="AP62" s="167">
        <f>IF(PERFIL_4_ESO!$BI45="",0,INDEX($A$9:$J$19,MATCH(PERFIL_4_ESO!$BI45,$B$9:$B$19,0),10))</f>
        <v>0</v>
      </c>
      <c r="AQ62" s="68">
        <f>PERFIL_4_ESO!AR45*'4º ESO'!S62+PERFIL_4_ESO!BA45*'4º ESO'!AA62+PERFIL_4_ESO!BJ45*'4º ESO'!AI62</f>
        <v>0</v>
      </c>
      <c r="AR62" s="68">
        <f>PERFIL_4_ESO!AS45*'4º ESO'!T62+PERFIL_4_ESO!BB45*'4º ESO'!AB62+PERFIL_4_ESO!BK45*'4º ESO'!AJ62</f>
        <v>0</v>
      </c>
      <c r="AS62" s="68">
        <f>PERFIL_4_ESO!AT45*'4º ESO'!U62+PERFIL_4_ESO!BC45*'4º ESO'!AC62+PERFIL_4_ESO!BL45*'4º ESO'!AK62</f>
        <v>0</v>
      </c>
      <c r="AT62" s="68">
        <f>PERFIL_4_ESO!AU45*'4º ESO'!V62+PERFIL_4_ESO!BD45*'4º ESO'!AD62+PERFIL_4_ESO!BM45*'4º ESO'!AL62</f>
        <v>0</v>
      </c>
      <c r="AU62" s="68">
        <f>PERFIL_4_ESO!AV45*'4º ESO'!W62+PERFIL_4_ESO!BE45*'4º ESO'!AE62+PERFIL_4_ESO!BN45*'4º ESO'!AM62</f>
        <v>0</v>
      </c>
      <c r="AV62" s="68">
        <f>PERFIL_4_ESO!AW45*'4º ESO'!X62+PERFIL_4_ESO!BF45*'4º ESO'!AF62+PERFIL_4_ESO!BO45*'4º ESO'!AN62</f>
        <v>0</v>
      </c>
      <c r="AW62" s="68">
        <f>PERFIL_4_ESO!AX45*'4º ESO'!Y62+PERFIL_4_ESO!BG45*'4º ESO'!AG62+PERFIL_4_ESO!BP45*'4º ESO'!AO62</f>
        <v>0</v>
      </c>
      <c r="AX62" s="155">
        <f>PERFIL_4_ESO!AY45*'4º ESO'!Z62+PERFIL_4_ESO!BH45*'4º ESO'!AH62+PERFIL_4_ESO!BQ45*'4º ESO'!AP62</f>
        <v>0</v>
      </c>
      <c r="AY62" s="32">
        <f>IF(PERFIL_4_ESO!$BR45="",0,INDEX($A$20:$J$25,MATCH(PERFIL_4_ESO!$BR45,$B$20:$B$25,0),3))</f>
        <v>0</v>
      </c>
      <c r="AZ62" s="32">
        <f>IF(PERFIL_4_ESO!$BR45="",0,INDEX($A$20:$J$25,MATCH(PERFIL_4_ESO!$BR45,$B$20:$B$25,0),4))</f>
        <v>0</v>
      </c>
      <c r="BA62" s="32">
        <f>IF(PERFIL_4_ESO!$BR45="",0,INDEX($A$20:$J$25,MATCH(PERFIL_4_ESO!$BR45,$B$20:$B$25,0),5))</f>
        <v>0</v>
      </c>
      <c r="BB62" s="32">
        <f>IF(PERFIL_4_ESO!$BR45="",0,INDEX($A$20:$J$25,MATCH(PERFIL_4_ESO!$BR45,$B$20:$B$25,0),6))</f>
        <v>0</v>
      </c>
      <c r="BC62" s="32">
        <f>IF(PERFIL_4_ESO!$BR45="",0,INDEX($A$20:$J$25,MATCH(PERFIL_4_ESO!$BR45,$B$20:$B$25,0),7))</f>
        <v>0</v>
      </c>
      <c r="BD62" s="32">
        <f>IF(PERFIL_4_ESO!$BR45="",0,INDEX($A$20:$J$25,MATCH(PERFIL_4_ESO!$BR45,$B$20:$B$25,0),8))</f>
        <v>0</v>
      </c>
      <c r="BE62" s="32">
        <f>IF(PERFIL_4_ESO!$BR45="",0,INDEX($A$20:$J$25,MATCH(PERFIL_4_ESO!$BR45,$B$20:$B$25,0),9))</f>
        <v>0</v>
      </c>
      <c r="BF62" s="167">
        <f>IF(PERFIL_4_ESO!$BR45="",0,INDEX($A$20:$J$25,MATCH(PERFIL_4_ESO!$BR45,$B$20:$B$25,0),10))</f>
        <v>0</v>
      </c>
      <c r="BG62" s="32">
        <f>PERFIL_4_ESO!BS45*'4º ESO'!AY62</f>
        <v>0</v>
      </c>
      <c r="BH62" s="32">
        <f>PERFIL_4_ESO!BT45*'4º ESO'!AZ62</f>
        <v>0</v>
      </c>
      <c r="BI62" s="32">
        <f>PERFIL_4_ESO!BU45*'4º ESO'!BA62</f>
        <v>0</v>
      </c>
      <c r="BJ62" s="32">
        <f>PERFIL_4_ESO!BV45*'4º ESO'!BB62</f>
        <v>0</v>
      </c>
      <c r="BK62" s="32">
        <f>PERFIL_4_ESO!BW45*'4º ESO'!BC62</f>
        <v>0</v>
      </c>
      <c r="BL62" s="32">
        <f>PERFIL_4_ESO!BX45*'4º ESO'!BD62</f>
        <v>0</v>
      </c>
      <c r="BM62" s="32">
        <f>PERFIL_4_ESO!BY45*'4º ESO'!BE62</f>
        <v>0</v>
      </c>
      <c r="BN62" s="167">
        <f>PERFIL_4_ESO!BZ45*'4º ESO'!BF62</f>
        <v>0</v>
      </c>
      <c r="BO62" s="32">
        <f t="shared" si="10"/>
        <v>0</v>
      </c>
      <c r="BP62" s="32">
        <f t="shared" si="11"/>
        <v>0</v>
      </c>
      <c r="BQ62" s="32">
        <f t="shared" si="12"/>
        <v>0</v>
      </c>
      <c r="BR62" s="32">
        <f t="shared" si="13"/>
        <v>0</v>
      </c>
      <c r="BS62" s="32">
        <f t="shared" si="14"/>
        <v>0</v>
      </c>
      <c r="BT62" s="32">
        <f t="shared" si="15"/>
        <v>0</v>
      </c>
      <c r="BU62" s="32">
        <f t="shared" si="16"/>
        <v>0</v>
      </c>
      <c r="BV62" s="167">
        <f t="shared" si="17"/>
        <v>0</v>
      </c>
    </row>
    <row r="63" spans="1:74">
      <c r="A63" s="29">
        <v>33</v>
      </c>
      <c r="B63" s="30" t="s">
        <v>133</v>
      </c>
      <c r="C63" s="92">
        <f t="shared" si="2"/>
        <v>40</v>
      </c>
      <c r="D63">
        <f t="shared" si="3"/>
        <v>21</v>
      </c>
      <c r="E63">
        <f t="shared" si="4"/>
        <v>39</v>
      </c>
      <c r="F63">
        <f t="shared" si="5"/>
        <v>38</v>
      </c>
      <c r="G63">
        <f t="shared" si="6"/>
        <v>36</v>
      </c>
      <c r="H63">
        <f t="shared" si="7"/>
        <v>45</v>
      </c>
      <c r="I63">
        <f t="shared" si="8"/>
        <v>21</v>
      </c>
      <c r="J63" s="93">
        <f t="shared" si="9"/>
        <v>28</v>
      </c>
      <c r="K63" s="99">
        <f>PERFIL_4_ESO!C46*'4º ESO'!C$3+PERFIL_4_ESO!K46*'4º ESO'!C$4+PERFIL_4_ESO!S46*'4º ESO'!C$5+PERFIL_4_ESO!AA46*'4º ESO'!C$6+PERFIL_4_ESO!AI46*'4º ESO'!C$7</f>
        <v>0</v>
      </c>
      <c r="L63" s="15">
        <f>PERFIL_4_ESO!D46*'4º ESO'!D$3+PERFIL_4_ESO!L46*'4º ESO'!D$4+PERFIL_4_ESO!T46*'4º ESO'!D$5+PERFIL_4_ESO!AB46*'4º ESO'!D$6+PERFIL_4_ESO!AJ46*'4º ESO'!D$7</f>
        <v>0</v>
      </c>
      <c r="M63" s="15">
        <f>PERFIL_4_ESO!E46*'4º ESO'!E$3+PERFIL_4_ESO!M46*'4º ESO'!E$4+PERFIL_4_ESO!U46*'4º ESO'!E$5+PERFIL_4_ESO!AC46*'4º ESO'!E$6+PERFIL_4_ESO!AK46*'4º ESO'!E$7</f>
        <v>0</v>
      </c>
      <c r="N63" s="15">
        <f>PERFIL_4_ESO!F46*'4º ESO'!F$3+PERFIL_4_ESO!N46*'4º ESO'!F$4+PERFIL_4_ESO!V46*'4º ESO'!F$5+PERFIL_4_ESO!AD46*'4º ESO'!F$6+PERFIL_4_ESO!AL46*'4º ESO'!F$7</f>
        <v>0</v>
      </c>
      <c r="O63" s="15">
        <f>PERFIL_4_ESO!G46*'4º ESO'!G$3+PERFIL_4_ESO!O46*'4º ESO'!G$4+PERFIL_4_ESO!W46*'4º ESO'!G$5+PERFIL_4_ESO!AE46*'4º ESO'!G$6+PERFIL_4_ESO!AM46*'4º ESO'!G$7</f>
        <v>0</v>
      </c>
      <c r="P63" s="15">
        <f>PERFIL_4_ESO!H46*'4º ESO'!H$3+PERFIL_4_ESO!P46*'4º ESO'!H$4+PERFIL_4_ESO!X46*'4º ESO'!H$5+PERFIL_4_ESO!AF46*'4º ESO'!H$6+PERFIL_4_ESO!AN46*'4º ESO'!H$7</f>
        <v>0</v>
      </c>
      <c r="Q63" s="15">
        <f>PERFIL_4_ESO!I46*'4º ESO'!I$3+PERFIL_4_ESO!Q46*'4º ESO'!I$4+PERFIL_4_ESO!Y46*'4º ESO'!I$5+PERFIL_4_ESO!AG46*'4º ESO'!I$6+PERFIL_4_ESO!AO46*'4º ESO'!I$7</f>
        <v>0</v>
      </c>
      <c r="R63" s="15">
        <f>PERFIL_4_ESO!J46*'4º ESO'!J$3+PERFIL_4_ESO!R46*'4º ESO'!J$4+PERFIL_4_ESO!Z46*'4º ESO'!J$5+PERFIL_4_ESO!AH46*'4º ESO'!J$6+PERFIL_4_ESO!AP46*'4º ESO'!J$7</f>
        <v>0</v>
      </c>
      <c r="S63" s="161">
        <f>IF(PERFIL_4_ESO!$AQ46="",0,INDEX($A$9:$J$19,MATCH(PERFIL_4_ESO!$AQ46,$B$9:$B$19,0),3))</f>
        <v>0</v>
      </c>
      <c r="T63" s="32">
        <f>IF(PERFIL_4_ESO!$AQ46="",0,INDEX($A$9:$J$19,MATCH(PERFIL_4_ESO!$AQ46,$B$9:$B$19,0),4))</f>
        <v>0</v>
      </c>
      <c r="U63" s="32">
        <f>IF(PERFIL_4_ESO!$AQ46="",0,INDEX($A$9:$J$19,MATCH(PERFIL_4_ESO!$AQ46,$B$9:$B$19,0),5))</f>
        <v>0</v>
      </c>
      <c r="V63" s="32">
        <f>IF(PERFIL_4_ESO!$AQ46="",0,INDEX($A$9:$J$19,MATCH(PERFIL_4_ESO!$AQ46,$B$9:$B$19,0),6))</f>
        <v>0</v>
      </c>
      <c r="W63" s="32">
        <f>IF(PERFIL_4_ESO!$AQ46="",0,INDEX($A$9:$J$19,MATCH(PERFIL_4_ESO!$AQ46,$B$9:$B$19,0),7))</f>
        <v>0</v>
      </c>
      <c r="X63" s="32">
        <f>IF(PERFIL_4_ESO!$AQ46="",0,INDEX($A$9:$J$19,MATCH(PERFIL_4_ESO!$AQ46,$B$9:$B$19,0),8))</f>
        <v>0</v>
      </c>
      <c r="Y63" s="32">
        <f>IF(PERFIL_4_ESO!$AQ46="",0,INDEX($A$9:$J$19,MATCH(PERFIL_4_ESO!$AQ46,$B$9:$B$19,0),9))</f>
        <v>0</v>
      </c>
      <c r="Z63" s="167">
        <f>IF(PERFIL_4_ESO!$AQ46="",0,INDEX($A$9:$J$19,MATCH(PERFIL_4_ESO!$AQ46,$B$9:$B$19,0),10))</f>
        <v>0</v>
      </c>
      <c r="AA63" s="32">
        <f>IF(PERFIL_4_ESO!$AZ46="",0,INDEX($A$9:$J$19,MATCH(PERFIL_4_ESO!$AZ46,$B$9:$B$19,0),3))</f>
        <v>0</v>
      </c>
      <c r="AB63" s="32">
        <f>IF(PERFIL_4_ESO!$AZ46="",0,INDEX($A$9:$J$19,MATCH(PERFIL_4_ESO!$AZ46,$B$9:$B$19,0),4))</f>
        <v>0</v>
      </c>
      <c r="AC63" s="32">
        <f>IF(PERFIL_4_ESO!$AZ46="",0,INDEX($A$9:$J$19,MATCH(PERFIL_4_ESO!$AZ46,$B$9:$B$19,0),5))</f>
        <v>0</v>
      </c>
      <c r="AD63" s="32">
        <f>IF(PERFIL_4_ESO!$AZ46="",0,INDEX($A$9:$J$19,MATCH(PERFIL_4_ESO!$AZ46,$B$9:$B$19,0),6))</f>
        <v>0</v>
      </c>
      <c r="AE63" s="32">
        <f>IF(PERFIL_4_ESO!$AZ46="",0,INDEX($A$9:$J$19,MATCH(PERFIL_4_ESO!$AZ46,$B$9:$B$19,0),7))</f>
        <v>0</v>
      </c>
      <c r="AF63" s="32">
        <f>IF(PERFIL_4_ESO!$AZ46="",0,INDEX($A$9:$J$19,MATCH(PERFIL_4_ESO!$AZ46,$B$9:$B$19,0),8))</f>
        <v>0</v>
      </c>
      <c r="AG63" s="32">
        <f>IF(PERFIL_4_ESO!$AZ46="",0,INDEX($A$9:$J$19,MATCH(PERFIL_4_ESO!$AZ46,$B$9:$B$19,0),9))</f>
        <v>0</v>
      </c>
      <c r="AH63" s="167">
        <f>IF(PERFIL_4_ESO!$AZ46="",0,INDEX($A$9:$J$19,MATCH(PERFIL_4_ESO!$AZ46,$B$9:$B$19,0),10))</f>
        <v>0</v>
      </c>
      <c r="AI63" s="32">
        <f>IF(PERFIL_4_ESO!$BI46="",0,INDEX($A$9:$J$19,MATCH(PERFIL_4_ESO!$BI46,$B$9:$B$19,0),3))</f>
        <v>0</v>
      </c>
      <c r="AJ63" s="32">
        <f>IF(PERFIL_4_ESO!$BI46="",0,INDEX($A$9:$J$19,MATCH(PERFIL_4_ESO!$BI46,$B$9:$B$19,0),4))</f>
        <v>0</v>
      </c>
      <c r="AK63" s="32">
        <f>IF(PERFIL_4_ESO!$BI46="",0,INDEX($A$9:$J$19,MATCH(PERFIL_4_ESO!$BI46,$B$9:$B$19,0),5))</f>
        <v>0</v>
      </c>
      <c r="AL63" s="32">
        <f>IF(PERFIL_4_ESO!$BI46="",0,INDEX($A$9:$J$19,MATCH(PERFIL_4_ESO!$BI46,$B$9:$B$19,0),6))</f>
        <v>0</v>
      </c>
      <c r="AM63" s="32">
        <f>IF(PERFIL_4_ESO!$BI46="",0,INDEX($A$9:$J$19,MATCH(PERFIL_4_ESO!$BI46,$B$9:$B$19,0),7))</f>
        <v>0</v>
      </c>
      <c r="AN63" s="32">
        <f>IF(PERFIL_4_ESO!$BI46="",0,INDEX($A$9:$J$19,MATCH(PERFIL_4_ESO!$BI46,$B$9:$B$19,0),8))</f>
        <v>0</v>
      </c>
      <c r="AO63" s="32">
        <f>IF(PERFIL_4_ESO!$BI46="",0,INDEX($A$9:$J$19,MATCH(PERFIL_4_ESO!$BI46,$B$9:$B$19,0),9))</f>
        <v>0</v>
      </c>
      <c r="AP63" s="167">
        <f>IF(PERFIL_4_ESO!$BI46="",0,INDEX($A$9:$J$19,MATCH(PERFIL_4_ESO!$BI46,$B$9:$B$19,0),10))</f>
        <v>0</v>
      </c>
      <c r="AQ63" s="68">
        <f>PERFIL_4_ESO!AR46*'4º ESO'!S63+PERFIL_4_ESO!BA46*'4º ESO'!AA63+PERFIL_4_ESO!BJ46*'4º ESO'!AI63</f>
        <v>0</v>
      </c>
      <c r="AR63" s="68">
        <f>PERFIL_4_ESO!AS46*'4º ESO'!T63+PERFIL_4_ESO!BB46*'4º ESO'!AB63+PERFIL_4_ESO!BK46*'4º ESO'!AJ63</f>
        <v>0</v>
      </c>
      <c r="AS63" s="68">
        <f>PERFIL_4_ESO!AT46*'4º ESO'!U63+PERFIL_4_ESO!BC46*'4º ESO'!AC63+PERFIL_4_ESO!BL46*'4º ESO'!AK63</f>
        <v>0</v>
      </c>
      <c r="AT63" s="68">
        <f>PERFIL_4_ESO!AU46*'4º ESO'!V63+PERFIL_4_ESO!BD46*'4º ESO'!AD63+PERFIL_4_ESO!BM46*'4º ESO'!AL63</f>
        <v>0</v>
      </c>
      <c r="AU63" s="68">
        <f>PERFIL_4_ESO!AV46*'4º ESO'!W63+PERFIL_4_ESO!BE46*'4º ESO'!AE63+PERFIL_4_ESO!BN46*'4º ESO'!AM63</f>
        <v>0</v>
      </c>
      <c r="AV63" s="68">
        <f>PERFIL_4_ESO!AW46*'4º ESO'!X63+PERFIL_4_ESO!BF46*'4º ESO'!AF63+PERFIL_4_ESO!BO46*'4º ESO'!AN63</f>
        <v>0</v>
      </c>
      <c r="AW63" s="68">
        <f>PERFIL_4_ESO!AX46*'4º ESO'!Y63+PERFIL_4_ESO!BG46*'4º ESO'!AG63+PERFIL_4_ESO!BP46*'4º ESO'!AO63</f>
        <v>0</v>
      </c>
      <c r="AX63" s="155">
        <f>PERFIL_4_ESO!AY46*'4º ESO'!Z63+PERFIL_4_ESO!BH46*'4º ESO'!AH63+PERFIL_4_ESO!BQ46*'4º ESO'!AP63</f>
        <v>0</v>
      </c>
      <c r="AY63" s="32">
        <f>IF(PERFIL_4_ESO!$BR46="",0,INDEX($A$20:$J$25,MATCH(PERFIL_4_ESO!$BR46,$B$20:$B$25,0),3))</f>
        <v>0</v>
      </c>
      <c r="AZ63" s="32">
        <f>IF(PERFIL_4_ESO!$BR46="",0,INDEX($A$20:$J$25,MATCH(PERFIL_4_ESO!$BR46,$B$20:$B$25,0),4))</f>
        <v>0</v>
      </c>
      <c r="BA63" s="32">
        <f>IF(PERFIL_4_ESO!$BR46="",0,INDEX($A$20:$J$25,MATCH(PERFIL_4_ESO!$BR46,$B$20:$B$25,0),5))</f>
        <v>0</v>
      </c>
      <c r="BB63" s="32">
        <f>IF(PERFIL_4_ESO!$BR46="",0,INDEX($A$20:$J$25,MATCH(PERFIL_4_ESO!$BR46,$B$20:$B$25,0),6))</f>
        <v>0</v>
      </c>
      <c r="BC63" s="32">
        <f>IF(PERFIL_4_ESO!$BR46="",0,INDEX($A$20:$J$25,MATCH(PERFIL_4_ESO!$BR46,$B$20:$B$25,0),7))</f>
        <v>0</v>
      </c>
      <c r="BD63" s="32">
        <f>IF(PERFIL_4_ESO!$BR46="",0,INDEX($A$20:$J$25,MATCH(PERFIL_4_ESO!$BR46,$B$20:$B$25,0),8))</f>
        <v>0</v>
      </c>
      <c r="BE63" s="32">
        <f>IF(PERFIL_4_ESO!$BR46="",0,INDEX($A$20:$J$25,MATCH(PERFIL_4_ESO!$BR46,$B$20:$B$25,0),9))</f>
        <v>0</v>
      </c>
      <c r="BF63" s="167">
        <f>IF(PERFIL_4_ESO!$BR46="",0,INDEX($A$20:$J$25,MATCH(PERFIL_4_ESO!$BR46,$B$20:$B$25,0),10))</f>
        <v>0</v>
      </c>
      <c r="BG63" s="32">
        <f>PERFIL_4_ESO!BS46*'4º ESO'!AY63</f>
        <v>0</v>
      </c>
      <c r="BH63" s="32">
        <f>PERFIL_4_ESO!BT46*'4º ESO'!AZ63</f>
        <v>0</v>
      </c>
      <c r="BI63" s="32">
        <f>PERFIL_4_ESO!BU46*'4º ESO'!BA63</f>
        <v>0</v>
      </c>
      <c r="BJ63" s="32">
        <f>PERFIL_4_ESO!BV46*'4º ESO'!BB63</f>
        <v>0</v>
      </c>
      <c r="BK63" s="32">
        <f>PERFIL_4_ESO!BW46*'4º ESO'!BC63</f>
        <v>0</v>
      </c>
      <c r="BL63" s="32">
        <f>PERFIL_4_ESO!BX46*'4º ESO'!BD63</f>
        <v>0</v>
      </c>
      <c r="BM63" s="32">
        <f>PERFIL_4_ESO!BY46*'4º ESO'!BE63</f>
        <v>0</v>
      </c>
      <c r="BN63" s="167">
        <f>PERFIL_4_ESO!BZ46*'4º ESO'!BF63</f>
        <v>0</v>
      </c>
      <c r="BO63" s="32">
        <f t="shared" si="10"/>
        <v>0</v>
      </c>
      <c r="BP63" s="32">
        <f t="shared" si="11"/>
        <v>0</v>
      </c>
      <c r="BQ63" s="32">
        <f t="shared" si="12"/>
        <v>0</v>
      </c>
      <c r="BR63" s="32">
        <f t="shared" si="13"/>
        <v>0</v>
      </c>
      <c r="BS63" s="32">
        <f t="shared" si="14"/>
        <v>0</v>
      </c>
      <c r="BT63" s="32">
        <f t="shared" si="15"/>
        <v>0</v>
      </c>
      <c r="BU63" s="32">
        <f t="shared" si="16"/>
        <v>0</v>
      </c>
      <c r="BV63" s="167">
        <f t="shared" si="17"/>
        <v>0</v>
      </c>
    </row>
    <row r="64" spans="1:74">
      <c r="A64" s="29">
        <v>34</v>
      </c>
      <c r="B64" s="28" t="s">
        <v>134</v>
      </c>
      <c r="C64" s="92">
        <f t="shared" si="2"/>
        <v>40</v>
      </c>
      <c r="D64">
        <f t="shared" si="3"/>
        <v>21</v>
      </c>
      <c r="E64">
        <f t="shared" si="4"/>
        <v>39</v>
      </c>
      <c r="F64">
        <f t="shared" si="5"/>
        <v>38</v>
      </c>
      <c r="G64">
        <f t="shared" si="6"/>
        <v>36</v>
      </c>
      <c r="H64">
        <f t="shared" si="7"/>
        <v>45</v>
      </c>
      <c r="I64">
        <f t="shared" si="8"/>
        <v>21</v>
      </c>
      <c r="J64" s="93">
        <f t="shared" si="9"/>
        <v>28</v>
      </c>
      <c r="K64" s="99">
        <f>PERFIL_4_ESO!C47*'4º ESO'!C$3+PERFIL_4_ESO!K47*'4º ESO'!C$4+PERFIL_4_ESO!S47*'4º ESO'!C$5+PERFIL_4_ESO!AA47*'4º ESO'!C$6+PERFIL_4_ESO!AI47*'4º ESO'!C$7</f>
        <v>0</v>
      </c>
      <c r="L64" s="15">
        <f>PERFIL_4_ESO!D47*'4º ESO'!D$3+PERFIL_4_ESO!L47*'4º ESO'!D$4+PERFIL_4_ESO!T47*'4º ESO'!D$5+PERFIL_4_ESO!AB47*'4º ESO'!D$6+PERFIL_4_ESO!AJ47*'4º ESO'!D$7</f>
        <v>0</v>
      </c>
      <c r="M64" s="15">
        <f>PERFIL_4_ESO!E47*'4º ESO'!E$3+PERFIL_4_ESO!M47*'4º ESO'!E$4+PERFIL_4_ESO!U47*'4º ESO'!E$5+PERFIL_4_ESO!AC47*'4º ESO'!E$6+PERFIL_4_ESO!AK47*'4º ESO'!E$7</f>
        <v>0</v>
      </c>
      <c r="N64" s="15">
        <f>PERFIL_4_ESO!F47*'4º ESO'!F$3+PERFIL_4_ESO!N47*'4º ESO'!F$4+PERFIL_4_ESO!V47*'4º ESO'!F$5+PERFIL_4_ESO!AD47*'4º ESO'!F$6+PERFIL_4_ESO!AL47*'4º ESO'!F$7</f>
        <v>0</v>
      </c>
      <c r="O64" s="15">
        <f>PERFIL_4_ESO!G47*'4º ESO'!G$3+PERFIL_4_ESO!O47*'4º ESO'!G$4+PERFIL_4_ESO!W47*'4º ESO'!G$5+PERFIL_4_ESO!AE47*'4º ESO'!G$6+PERFIL_4_ESO!AM47*'4º ESO'!G$7</f>
        <v>0</v>
      </c>
      <c r="P64" s="15">
        <f>PERFIL_4_ESO!H47*'4º ESO'!H$3+PERFIL_4_ESO!P47*'4º ESO'!H$4+PERFIL_4_ESO!X47*'4º ESO'!H$5+PERFIL_4_ESO!AF47*'4º ESO'!H$6+PERFIL_4_ESO!AN47*'4º ESO'!H$7</f>
        <v>0</v>
      </c>
      <c r="Q64" s="15">
        <f>PERFIL_4_ESO!I47*'4º ESO'!I$3+PERFIL_4_ESO!Q47*'4º ESO'!I$4+PERFIL_4_ESO!Y47*'4º ESO'!I$5+PERFIL_4_ESO!AG47*'4º ESO'!I$6+PERFIL_4_ESO!AO47*'4º ESO'!I$7</f>
        <v>0</v>
      </c>
      <c r="R64" s="15">
        <f>PERFIL_4_ESO!J47*'4º ESO'!J$3+PERFIL_4_ESO!R47*'4º ESO'!J$4+PERFIL_4_ESO!Z47*'4º ESO'!J$5+PERFIL_4_ESO!AH47*'4º ESO'!J$6+PERFIL_4_ESO!AP47*'4º ESO'!J$7</f>
        <v>0</v>
      </c>
      <c r="S64" s="161">
        <f>IF(PERFIL_4_ESO!$AQ47="",0,INDEX($A$9:$J$19,MATCH(PERFIL_4_ESO!$AQ47,$B$9:$B$19,0),3))</f>
        <v>0</v>
      </c>
      <c r="T64" s="32">
        <f>IF(PERFIL_4_ESO!$AQ47="",0,INDEX($A$9:$J$19,MATCH(PERFIL_4_ESO!$AQ47,$B$9:$B$19,0),4))</f>
        <v>0</v>
      </c>
      <c r="U64" s="32">
        <f>IF(PERFIL_4_ESO!$AQ47="",0,INDEX($A$9:$J$19,MATCH(PERFIL_4_ESO!$AQ47,$B$9:$B$19,0),5))</f>
        <v>0</v>
      </c>
      <c r="V64" s="32">
        <f>IF(PERFIL_4_ESO!$AQ47="",0,INDEX($A$9:$J$19,MATCH(PERFIL_4_ESO!$AQ47,$B$9:$B$19,0),6))</f>
        <v>0</v>
      </c>
      <c r="W64" s="32">
        <f>IF(PERFIL_4_ESO!$AQ47="",0,INDEX($A$9:$J$19,MATCH(PERFIL_4_ESO!$AQ47,$B$9:$B$19,0),7))</f>
        <v>0</v>
      </c>
      <c r="X64" s="32">
        <f>IF(PERFIL_4_ESO!$AQ47="",0,INDEX($A$9:$J$19,MATCH(PERFIL_4_ESO!$AQ47,$B$9:$B$19,0),8))</f>
        <v>0</v>
      </c>
      <c r="Y64" s="32">
        <f>IF(PERFIL_4_ESO!$AQ47="",0,INDEX($A$9:$J$19,MATCH(PERFIL_4_ESO!$AQ47,$B$9:$B$19,0),9))</f>
        <v>0</v>
      </c>
      <c r="Z64" s="167">
        <f>IF(PERFIL_4_ESO!$AQ47="",0,INDEX($A$9:$J$19,MATCH(PERFIL_4_ESO!$AQ47,$B$9:$B$19,0),10))</f>
        <v>0</v>
      </c>
      <c r="AA64" s="32">
        <f>IF(PERFIL_4_ESO!$AZ47="",0,INDEX($A$9:$J$19,MATCH(PERFIL_4_ESO!$AZ47,$B$9:$B$19,0),3))</f>
        <v>0</v>
      </c>
      <c r="AB64" s="32">
        <f>IF(PERFIL_4_ESO!$AZ47="",0,INDEX($A$9:$J$19,MATCH(PERFIL_4_ESO!$AZ47,$B$9:$B$19,0),4))</f>
        <v>0</v>
      </c>
      <c r="AC64" s="32">
        <f>IF(PERFIL_4_ESO!$AZ47="",0,INDEX($A$9:$J$19,MATCH(PERFIL_4_ESO!$AZ47,$B$9:$B$19,0),5))</f>
        <v>0</v>
      </c>
      <c r="AD64" s="32">
        <f>IF(PERFIL_4_ESO!$AZ47="",0,INDEX($A$9:$J$19,MATCH(PERFIL_4_ESO!$AZ47,$B$9:$B$19,0),6))</f>
        <v>0</v>
      </c>
      <c r="AE64" s="32">
        <f>IF(PERFIL_4_ESO!$AZ47="",0,INDEX($A$9:$J$19,MATCH(PERFIL_4_ESO!$AZ47,$B$9:$B$19,0),7))</f>
        <v>0</v>
      </c>
      <c r="AF64" s="32">
        <f>IF(PERFIL_4_ESO!$AZ47="",0,INDEX($A$9:$J$19,MATCH(PERFIL_4_ESO!$AZ47,$B$9:$B$19,0),8))</f>
        <v>0</v>
      </c>
      <c r="AG64" s="32">
        <f>IF(PERFIL_4_ESO!$AZ47="",0,INDEX($A$9:$J$19,MATCH(PERFIL_4_ESO!$AZ47,$B$9:$B$19,0),9))</f>
        <v>0</v>
      </c>
      <c r="AH64" s="167">
        <f>IF(PERFIL_4_ESO!$AZ47="",0,INDEX($A$9:$J$19,MATCH(PERFIL_4_ESO!$AZ47,$B$9:$B$19,0),10))</f>
        <v>0</v>
      </c>
      <c r="AI64" s="32">
        <f>IF(PERFIL_4_ESO!$BI47="",0,INDEX($A$9:$J$19,MATCH(PERFIL_4_ESO!$BI47,$B$9:$B$19,0),3))</f>
        <v>0</v>
      </c>
      <c r="AJ64" s="32">
        <f>IF(PERFIL_4_ESO!$BI47="",0,INDEX($A$9:$J$19,MATCH(PERFIL_4_ESO!$BI47,$B$9:$B$19,0),4))</f>
        <v>0</v>
      </c>
      <c r="AK64" s="32">
        <f>IF(PERFIL_4_ESO!$BI47="",0,INDEX($A$9:$J$19,MATCH(PERFIL_4_ESO!$BI47,$B$9:$B$19,0),5))</f>
        <v>0</v>
      </c>
      <c r="AL64" s="32">
        <f>IF(PERFIL_4_ESO!$BI47="",0,INDEX($A$9:$J$19,MATCH(PERFIL_4_ESO!$BI47,$B$9:$B$19,0),6))</f>
        <v>0</v>
      </c>
      <c r="AM64" s="32">
        <f>IF(PERFIL_4_ESO!$BI47="",0,INDEX($A$9:$J$19,MATCH(PERFIL_4_ESO!$BI47,$B$9:$B$19,0),7))</f>
        <v>0</v>
      </c>
      <c r="AN64" s="32">
        <f>IF(PERFIL_4_ESO!$BI47="",0,INDEX($A$9:$J$19,MATCH(PERFIL_4_ESO!$BI47,$B$9:$B$19,0),8))</f>
        <v>0</v>
      </c>
      <c r="AO64" s="32">
        <f>IF(PERFIL_4_ESO!$BI47="",0,INDEX($A$9:$J$19,MATCH(PERFIL_4_ESO!$BI47,$B$9:$B$19,0),9))</f>
        <v>0</v>
      </c>
      <c r="AP64" s="167">
        <f>IF(PERFIL_4_ESO!$BI47="",0,INDEX($A$9:$J$19,MATCH(PERFIL_4_ESO!$BI47,$B$9:$B$19,0),10))</f>
        <v>0</v>
      </c>
      <c r="AQ64" s="68">
        <f>PERFIL_4_ESO!AR47*'4º ESO'!S64+PERFIL_4_ESO!BA47*'4º ESO'!AA64+PERFIL_4_ESO!BJ47*'4º ESO'!AI64</f>
        <v>0</v>
      </c>
      <c r="AR64" s="68">
        <f>PERFIL_4_ESO!AS47*'4º ESO'!T64+PERFIL_4_ESO!BB47*'4º ESO'!AB64+PERFIL_4_ESO!BK47*'4º ESO'!AJ64</f>
        <v>0</v>
      </c>
      <c r="AS64" s="68">
        <f>PERFIL_4_ESO!AT47*'4º ESO'!U64+PERFIL_4_ESO!BC47*'4º ESO'!AC64+PERFIL_4_ESO!BL47*'4º ESO'!AK64</f>
        <v>0</v>
      </c>
      <c r="AT64" s="68">
        <f>PERFIL_4_ESO!AU47*'4º ESO'!V64+PERFIL_4_ESO!BD47*'4º ESO'!AD64+PERFIL_4_ESO!BM47*'4º ESO'!AL64</f>
        <v>0</v>
      </c>
      <c r="AU64" s="68">
        <f>PERFIL_4_ESO!AV47*'4º ESO'!W64+PERFIL_4_ESO!BE47*'4º ESO'!AE64+PERFIL_4_ESO!BN47*'4º ESO'!AM64</f>
        <v>0</v>
      </c>
      <c r="AV64" s="68">
        <f>PERFIL_4_ESO!AW47*'4º ESO'!X64+PERFIL_4_ESO!BF47*'4º ESO'!AF64+PERFIL_4_ESO!BO47*'4º ESO'!AN64</f>
        <v>0</v>
      </c>
      <c r="AW64" s="68">
        <f>PERFIL_4_ESO!AX47*'4º ESO'!Y64+PERFIL_4_ESO!BG47*'4º ESO'!AG64+PERFIL_4_ESO!BP47*'4º ESO'!AO64</f>
        <v>0</v>
      </c>
      <c r="AX64" s="155">
        <f>PERFIL_4_ESO!AY47*'4º ESO'!Z64+PERFIL_4_ESO!BH47*'4º ESO'!AH64+PERFIL_4_ESO!BQ47*'4º ESO'!AP64</f>
        <v>0</v>
      </c>
      <c r="AY64" s="32">
        <f>IF(PERFIL_4_ESO!$BR47="",0,INDEX($A$20:$J$25,MATCH(PERFIL_4_ESO!$BR47,$B$20:$B$25,0),3))</f>
        <v>0</v>
      </c>
      <c r="AZ64" s="32">
        <f>IF(PERFIL_4_ESO!$BR47="",0,INDEX($A$20:$J$25,MATCH(PERFIL_4_ESO!$BR47,$B$20:$B$25,0),4))</f>
        <v>0</v>
      </c>
      <c r="BA64" s="32">
        <f>IF(PERFIL_4_ESO!$BR47="",0,INDEX($A$20:$J$25,MATCH(PERFIL_4_ESO!$BR47,$B$20:$B$25,0),5))</f>
        <v>0</v>
      </c>
      <c r="BB64" s="32">
        <f>IF(PERFIL_4_ESO!$BR47="",0,INDEX($A$20:$J$25,MATCH(PERFIL_4_ESO!$BR47,$B$20:$B$25,0),6))</f>
        <v>0</v>
      </c>
      <c r="BC64" s="32">
        <f>IF(PERFIL_4_ESO!$BR47="",0,INDEX($A$20:$J$25,MATCH(PERFIL_4_ESO!$BR47,$B$20:$B$25,0),7))</f>
        <v>0</v>
      </c>
      <c r="BD64" s="32">
        <f>IF(PERFIL_4_ESO!$BR47="",0,INDEX($A$20:$J$25,MATCH(PERFIL_4_ESO!$BR47,$B$20:$B$25,0),8))</f>
        <v>0</v>
      </c>
      <c r="BE64" s="32">
        <f>IF(PERFIL_4_ESO!$BR47="",0,INDEX($A$20:$J$25,MATCH(PERFIL_4_ESO!$BR47,$B$20:$B$25,0),9))</f>
        <v>0</v>
      </c>
      <c r="BF64" s="167">
        <f>IF(PERFIL_4_ESO!$BR47="",0,INDEX($A$20:$J$25,MATCH(PERFIL_4_ESO!$BR47,$B$20:$B$25,0),10))</f>
        <v>0</v>
      </c>
      <c r="BG64" s="32">
        <f>PERFIL_4_ESO!BS47*'4º ESO'!AY64</f>
        <v>0</v>
      </c>
      <c r="BH64" s="32">
        <f>PERFIL_4_ESO!BT47*'4º ESO'!AZ64</f>
        <v>0</v>
      </c>
      <c r="BI64" s="32">
        <f>PERFIL_4_ESO!BU47*'4º ESO'!BA64</f>
        <v>0</v>
      </c>
      <c r="BJ64" s="32">
        <f>PERFIL_4_ESO!BV47*'4º ESO'!BB64</f>
        <v>0</v>
      </c>
      <c r="BK64" s="32">
        <f>PERFIL_4_ESO!BW47*'4º ESO'!BC64</f>
        <v>0</v>
      </c>
      <c r="BL64" s="32">
        <f>PERFIL_4_ESO!BX47*'4º ESO'!BD64</f>
        <v>0</v>
      </c>
      <c r="BM64" s="32">
        <f>PERFIL_4_ESO!BY47*'4º ESO'!BE64</f>
        <v>0</v>
      </c>
      <c r="BN64" s="167">
        <f>PERFIL_4_ESO!BZ47*'4º ESO'!BF64</f>
        <v>0</v>
      </c>
      <c r="BO64" s="32">
        <f t="shared" si="10"/>
        <v>0</v>
      </c>
      <c r="BP64" s="32">
        <f t="shared" si="11"/>
        <v>0</v>
      </c>
      <c r="BQ64" s="32">
        <f t="shared" si="12"/>
        <v>0</v>
      </c>
      <c r="BR64" s="32">
        <f t="shared" si="13"/>
        <v>0</v>
      </c>
      <c r="BS64" s="32">
        <f t="shared" si="14"/>
        <v>0</v>
      </c>
      <c r="BT64" s="32">
        <f t="shared" si="15"/>
        <v>0</v>
      </c>
      <c r="BU64" s="32">
        <f t="shared" si="16"/>
        <v>0</v>
      </c>
      <c r="BV64" s="167">
        <f t="shared" si="17"/>
        <v>0</v>
      </c>
    </row>
    <row r="65" spans="1:74">
      <c r="A65" s="66">
        <v>35</v>
      </c>
      <c r="B65" s="30" t="s">
        <v>135</v>
      </c>
      <c r="C65" s="92">
        <f t="shared" si="2"/>
        <v>40</v>
      </c>
      <c r="D65">
        <f t="shared" si="3"/>
        <v>21</v>
      </c>
      <c r="E65">
        <f t="shared" si="4"/>
        <v>39</v>
      </c>
      <c r="F65">
        <f t="shared" si="5"/>
        <v>38</v>
      </c>
      <c r="G65">
        <f t="shared" si="6"/>
        <v>36</v>
      </c>
      <c r="H65">
        <f t="shared" si="7"/>
        <v>45</v>
      </c>
      <c r="I65">
        <f t="shared" si="8"/>
        <v>21</v>
      </c>
      <c r="J65" s="93">
        <f t="shared" si="9"/>
        <v>28</v>
      </c>
      <c r="K65" s="99">
        <f>PERFIL_4_ESO!C48*'4º ESO'!C$3+PERFIL_4_ESO!K48*'4º ESO'!C$4+PERFIL_4_ESO!S48*'4º ESO'!C$5+PERFIL_4_ESO!AA48*'4º ESO'!C$6+PERFIL_4_ESO!AI48*'4º ESO'!C$7</f>
        <v>0</v>
      </c>
      <c r="L65" s="15">
        <f>PERFIL_4_ESO!D48*'4º ESO'!D$3+PERFIL_4_ESO!L48*'4º ESO'!D$4+PERFIL_4_ESO!T48*'4º ESO'!D$5+PERFIL_4_ESO!AB48*'4º ESO'!D$6+PERFIL_4_ESO!AJ48*'4º ESO'!D$7</f>
        <v>0</v>
      </c>
      <c r="M65" s="15">
        <f>PERFIL_4_ESO!E48*'4º ESO'!E$3+PERFIL_4_ESO!M48*'4º ESO'!E$4+PERFIL_4_ESO!U48*'4º ESO'!E$5+PERFIL_4_ESO!AC48*'4º ESO'!E$6+PERFIL_4_ESO!AK48*'4º ESO'!E$7</f>
        <v>0</v>
      </c>
      <c r="N65" s="15">
        <f>PERFIL_4_ESO!F48*'4º ESO'!F$3+PERFIL_4_ESO!N48*'4º ESO'!F$4+PERFIL_4_ESO!V48*'4º ESO'!F$5+PERFIL_4_ESO!AD48*'4º ESO'!F$6+PERFIL_4_ESO!AL48*'4º ESO'!F$7</f>
        <v>0</v>
      </c>
      <c r="O65" s="15">
        <f>PERFIL_4_ESO!G48*'4º ESO'!G$3+PERFIL_4_ESO!O48*'4º ESO'!G$4+PERFIL_4_ESO!W48*'4º ESO'!G$5+PERFIL_4_ESO!AE48*'4º ESO'!G$6+PERFIL_4_ESO!AM48*'4º ESO'!G$7</f>
        <v>0</v>
      </c>
      <c r="P65" s="15">
        <f>PERFIL_4_ESO!H48*'4º ESO'!H$3+PERFIL_4_ESO!P48*'4º ESO'!H$4+PERFIL_4_ESO!X48*'4º ESO'!H$5+PERFIL_4_ESO!AF48*'4º ESO'!H$6+PERFIL_4_ESO!AN48*'4º ESO'!H$7</f>
        <v>0</v>
      </c>
      <c r="Q65" s="15">
        <f>PERFIL_4_ESO!I48*'4º ESO'!I$3+PERFIL_4_ESO!Q48*'4º ESO'!I$4+PERFIL_4_ESO!Y48*'4º ESO'!I$5+PERFIL_4_ESO!AG48*'4º ESO'!I$6+PERFIL_4_ESO!AO48*'4º ESO'!I$7</f>
        <v>0</v>
      </c>
      <c r="R65" s="15">
        <f>PERFIL_4_ESO!J48*'4º ESO'!J$3+PERFIL_4_ESO!R48*'4º ESO'!J$4+PERFIL_4_ESO!Z48*'4º ESO'!J$5+PERFIL_4_ESO!AH48*'4º ESO'!J$6+PERFIL_4_ESO!AP48*'4º ESO'!J$7</f>
        <v>0</v>
      </c>
      <c r="S65" s="161">
        <f>IF(PERFIL_4_ESO!$AQ48="",0,INDEX($A$9:$J$19,MATCH(PERFIL_4_ESO!$AQ48,$B$9:$B$19,0),3))</f>
        <v>0</v>
      </c>
      <c r="T65" s="32">
        <f>IF(PERFIL_4_ESO!$AQ48="",0,INDEX($A$9:$J$19,MATCH(PERFIL_4_ESO!$AQ48,$B$9:$B$19,0),4))</f>
        <v>0</v>
      </c>
      <c r="U65" s="32">
        <f>IF(PERFIL_4_ESO!$AQ48="",0,INDEX($A$9:$J$19,MATCH(PERFIL_4_ESO!$AQ48,$B$9:$B$19,0),5))</f>
        <v>0</v>
      </c>
      <c r="V65" s="32">
        <f>IF(PERFIL_4_ESO!$AQ48="",0,INDEX($A$9:$J$19,MATCH(PERFIL_4_ESO!$AQ48,$B$9:$B$19,0),6))</f>
        <v>0</v>
      </c>
      <c r="W65" s="32">
        <f>IF(PERFIL_4_ESO!$AQ48="",0,INDEX($A$9:$J$19,MATCH(PERFIL_4_ESO!$AQ48,$B$9:$B$19,0),7))</f>
        <v>0</v>
      </c>
      <c r="X65" s="32">
        <f>IF(PERFIL_4_ESO!$AQ48="",0,INDEX($A$9:$J$19,MATCH(PERFIL_4_ESO!$AQ48,$B$9:$B$19,0),8))</f>
        <v>0</v>
      </c>
      <c r="Y65" s="32">
        <f>IF(PERFIL_4_ESO!$AQ48="",0,INDEX($A$9:$J$19,MATCH(PERFIL_4_ESO!$AQ48,$B$9:$B$19,0),9))</f>
        <v>0</v>
      </c>
      <c r="Z65" s="167">
        <f>IF(PERFIL_4_ESO!$AQ48="",0,INDEX($A$9:$J$19,MATCH(PERFIL_4_ESO!$AQ48,$B$9:$B$19,0),10))</f>
        <v>0</v>
      </c>
      <c r="AA65" s="32">
        <f>IF(PERFIL_4_ESO!$AZ48="",0,INDEX($A$9:$J$19,MATCH(PERFIL_4_ESO!$AZ48,$B$9:$B$19,0),3))</f>
        <v>0</v>
      </c>
      <c r="AB65" s="32">
        <f>IF(PERFIL_4_ESO!$AZ48="",0,INDEX($A$9:$J$19,MATCH(PERFIL_4_ESO!$AZ48,$B$9:$B$19,0),4))</f>
        <v>0</v>
      </c>
      <c r="AC65" s="32">
        <f>IF(PERFIL_4_ESO!$AZ48="",0,INDEX($A$9:$J$19,MATCH(PERFIL_4_ESO!$AZ48,$B$9:$B$19,0),5))</f>
        <v>0</v>
      </c>
      <c r="AD65" s="32">
        <f>IF(PERFIL_4_ESO!$AZ48="",0,INDEX($A$9:$J$19,MATCH(PERFIL_4_ESO!$AZ48,$B$9:$B$19,0),6))</f>
        <v>0</v>
      </c>
      <c r="AE65" s="32">
        <f>IF(PERFIL_4_ESO!$AZ48="",0,INDEX($A$9:$J$19,MATCH(PERFIL_4_ESO!$AZ48,$B$9:$B$19,0),7))</f>
        <v>0</v>
      </c>
      <c r="AF65" s="32">
        <f>IF(PERFIL_4_ESO!$AZ48="",0,INDEX($A$9:$J$19,MATCH(PERFIL_4_ESO!$AZ48,$B$9:$B$19,0),8))</f>
        <v>0</v>
      </c>
      <c r="AG65" s="32">
        <f>IF(PERFIL_4_ESO!$AZ48="",0,INDEX($A$9:$J$19,MATCH(PERFIL_4_ESO!$AZ48,$B$9:$B$19,0),9))</f>
        <v>0</v>
      </c>
      <c r="AH65" s="167">
        <f>IF(PERFIL_4_ESO!$AZ48="",0,INDEX($A$9:$J$19,MATCH(PERFIL_4_ESO!$AZ48,$B$9:$B$19,0),10))</f>
        <v>0</v>
      </c>
      <c r="AI65" s="32">
        <f>IF(PERFIL_4_ESO!$BI48="",0,INDEX($A$9:$J$19,MATCH(PERFIL_4_ESO!$BI48,$B$9:$B$19,0),3))</f>
        <v>0</v>
      </c>
      <c r="AJ65" s="32">
        <f>IF(PERFIL_4_ESO!$BI48="",0,INDEX($A$9:$J$19,MATCH(PERFIL_4_ESO!$BI48,$B$9:$B$19,0),4))</f>
        <v>0</v>
      </c>
      <c r="AK65" s="32">
        <f>IF(PERFIL_4_ESO!$BI48="",0,INDEX($A$9:$J$19,MATCH(PERFIL_4_ESO!$BI48,$B$9:$B$19,0),5))</f>
        <v>0</v>
      </c>
      <c r="AL65" s="32">
        <f>IF(PERFIL_4_ESO!$BI48="",0,INDEX($A$9:$J$19,MATCH(PERFIL_4_ESO!$BI48,$B$9:$B$19,0),6))</f>
        <v>0</v>
      </c>
      <c r="AM65" s="32">
        <f>IF(PERFIL_4_ESO!$BI48="",0,INDEX($A$9:$J$19,MATCH(PERFIL_4_ESO!$BI48,$B$9:$B$19,0),7))</f>
        <v>0</v>
      </c>
      <c r="AN65" s="32">
        <f>IF(PERFIL_4_ESO!$BI48="",0,INDEX($A$9:$J$19,MATCH(PERFIL_4_ESO!$BI48,$B$9:$B$19,0),8))</f>
        <v>0</v>
      </c>
      <c r="AO65" s="32">
        <f>IF(PERFIL_4_ESO!$BI48="",0,INDEX($A$9:$J$19,MATCH(PERFIL_4_ESO!$BI48,$B$9:$B$19,0),9))</f>
        <v>0</v>
      </c>
      <c r="AP65" s="167">
        <f>IF(PERFIL_4_ESO!$BI48="",0,INDEX($A$9:$J$19,MATCH(PERFIL_4_ESO!$BI48,$B$9:$B$19,0),10))</f>
        <v>0</v>
      </c>
      <c r="AQ65" s="68">
        <f>PERFIL_4_ESO!AR48*'4º ESO'!S65+PERFIL_4_ESO!BA48*'4º ESO'!AA65+PERFIL_4_ESO!BJ48*'4º ESO'!AI65</f>
        <v>0</v>
      </c>
      <c r="AR65" s="68">
        <f>PERFIL_4_ESO!AS48*'4º ESO'!T65+PERFIL_4_ESO!BB48*'4º ESO'!AB65+PERFIL_4_ESO!BK48*'4º ESO'!AJ65</f>
        <v>0</v>
      </c>
      <c r="AS65" s="68">
        <f>PERFIL_4_ESO!AT48*'4º ESO'!U65+PERFIL_4_ESO!BC48*'4º ESO'!AC65+PERFIL_4_ESO!BL48*'4º ESO'!AK65</f>
        <v>0</v>
      </c>
      <c r="AT65" s="68">
        <f>PERFIL_4_ESO!AU48*'4º ESO'!V65+PERFIL_4_ESO!BD48*'4º ESO'!AD65+PERFIL_4_ESO!BM48*'4º ESO'!AL65</f>
        <v>0</v>
      </c>
      <c r="AU65" s="68">
        <f>PERFIL_4_ESO!AV48*'4º ESO'!W65+PERFIL_4_ESO!BE48*'4º ESO'!AE65+PERFIL_4_ESO!BN48*'4º ESO'!AM65</f>
        <v>0</v>
      </c>
      <c r="AV65" s="68">
        <f>PERFIL_4_ESO!AW48*'4º ESO'!X65+PERFIL_4_ESO!BF48*'4º ESO'!AF65+PERFIL_4_ESO!BO48*'4º ESO'!AN65</f>
        <v>0</v>
      </c>
      <c r="AW65" s="68">
        <f>PERFIL_4_ESO!AX48*'4º ESO'!Y65+PERFIL_4_ESO!BG48*'4º ESO'!AG65+PERFIL_4_ESO!BP48*'4º ESO'!AO65</f>
        <v>0</v>
      </c>
      <c r="AX65" s="155">
        <f>PERFIL_4_ESO!AY48*'4º ESO'!Z65+PERFIL_4_ESO!BH48*'4º ESO'!AH65+PERFIL_4_ESO!BQ48*'4º ESO'!AP65</f>
        <v>0</v>
      </c>
      <c r="AY65" s="32">
        <f>IF(PERFIL_4_ESO!$BR48="",0,INDEX($A$20:$J$25,MATCH(PERFIL_4_ESO!$BR48,$B$20:$B$25,0),3))</f>
        <v>0</v>
      </c>
      <c r="AZ65" s="32">
        <f>IF(PERFIL_4_ESO!$BR48="",0,INDEX($A$20:$J$25,MATCH(PERFIL_4_ESO!$BR48,$B$20:$B$25,0),4))</f>
        <v>0</v>
      </c>
      <c r="BA65" s="32">
        <f>IF(PERFIL_4_ESO!$BR48="",0,INDEX($A$20:$J$25,MATCH(PERFIL_4_ESO!$BR48,$B$20:$B$25,0),5))</f>
        <v>0</v>
      </c>
      <c r="BB65" s="32">
        <f>IF(PERFIL_4_ESO!$BR48="",0,INDEX($A$20:$J$25,MATCH(PERFIL_4_ESO!$BR48,$B$20:$B$25,0),6))</f>
        <v>0</v>
      </c>
      <c r="BC65" s="32">
        <f>IF(PERFIL_4_ESO!$BR48="",0,INDEX($A$20:$J$25,MATCH(PERFIL_4_ESO!$BR48,$B$20:$B$25,0),7))</f>
        <v>0</v>
      </c>
      <c r="BD65" s="32">
        <f>IF(PERFIL_4_ESO!$BR48="",0,INDEX($A$20:$J$25,MATCH(PERFIL_4_ESO!$BR48,$B$20:$B$25,0),8))</f>
        <v>0</v>
      </c>
      <c r="BE65" s="32">
        <f>IF(PERFIL_4_ESO!$BR48="",0,INDEX($A$20:$J$25,MATCH(PERFIL_4_ESO!$BR48,$B$20:$B$25,0),9))</f>
        <v>0</v>
      </c>
      <c r="BF65" s="167">
        <f>IF(PERFIL_4_ESO!$BR48="",0,INDEX($A$20:$J$25,MATCH(PERFIL_4_ESO!$BR48,$B$20:$B$25,0),10))</f>
        <v>0</v>
      </c>
      <c r="BG65" s="32">
        <f>PERFIL_4_ESO!BS48*'4º ESO'!AY65</f>
        <v>0</v>
      </c>
      <c r="BH65" s="32">
        <f>PERFIL_4_ESO!BT48*'4º ESO'!AZ65</f>
        <v>0</v>
      </c>
      <c r="BI65" s="32">
        <f>PERFIL_4_ESO!BU48*'4º ESO'!BA65</f>
        <v>0</v>
      </c>
      <c r="BJ65" s="32">
        <f>PERFIL_4_ESO!BV48*'4º ESO'!BB65</f>
        <v>0</v>
      </c>
      <c r="BK65" s="32">
        <f>PERFIL_4_ESO!BW48*'4º ESO'!BC65</f>
        <v>0</v>
      </c>
      <c r="BL65" s="32">
        <f>PERFIL_4_ESO!BX48*'4º ESO'!BD65</f>
        <v>0</v>
      </c>
      <c r="BM65" s="32">
        <f>PERFIL_4_ESO!BY48*'4º ESO'!BE65</f>
        <v>0</v>
      </c>
      <c r="BN65" s="167">
        <f>PERFIL_4_ESO!BZ48*'4º ESO'!BF65</f>
        <v>0</v>
      </c>
      <c r="BO65" s="32">
        <f t="shared" si="10"/>
        <v>0</v>
      </c>
      <c r="BP65" s="32">
        <f t="shared" si="11"/>
        <v>0</v>
      </c>
      <c r="BQ65" s="32">
        <f t="shared" si="12"/>
        <v>0</v>
      </c>
      <c r="BR65" s="32">
        <f t="shared" si="13"/>
        <v>0</v>
      </c>
      <c r="BS65" s="32">
        <f t="shared" si="14"/>
        <v>0</v>
      </c>
      <c r="BT65" s="32">
        <f t="shared" si="15"/>
        <v>0</v>
      </c>
      <c r="BU65" s="32">
        <f t="shared" si="16"/>
        <v>0</v>
      </c>
      <c r="BV65" s="167">
        <f t="shared" si="17"/>
        <v>0</v>
      </c>
    </row>
    <row r="66" spans="1:74">
      <c r="A66" s="29">
        <v>36</v>
      </c>
      <c r="B66" s="28" t="s">
        <v>136</v>
      </c>
      <c r="C66" s="92">
        <f t="shared" si="2"/>
        <v>40</v>
      </c>
      <c r="D66">
        <f t="shared" si="3"/>
        <v>21</v>
      </c>
      <c r="E66">
        <f t="shared" si="4"/>
        <v>39</v>
      </c>
      <c r="F66">
        <f t="shared" si="5"/>
        <v>38</v>
      </c>
      <c r="G66">
        <f t="shared" si="6"/>
        <v>36</v>
      </c>
      <c r="H66">
        <f t="shared" si="7"/>
        <v>45</v>
      </c>
      <c r="I66">
        <f t="shared" si="8"/>
        <v>21</v>
      </c>
      <c r="J66" s="93">
        <f t="shared" si="9"/>
        <v>28</v>
      </c>
      <c r="K66" s="99">
        <f>PERFIL_4_ESO!C49*'4º ESO'!C$3+PERFIL_4_ESO!K49*'4º ESO'!C$4+PERFIL_4_ESO!S49*'4º ESO'!C$5+PERFIL_4_ESO!AA49*'4º ESO'!C$6+PERFIL_4_ESO!AI49*'4º ESO'!C$7</f>
        <v>0</v>
      </c>
      <c r="L66" s="15">
        <f>PERFIL_4_ESO!D49*'4º ESO'!D$3+PERFIL_4_ESO!L49*'4º ESO'!D$4+PERFIL_4_ESO!T49*'4º ESO'!D$5+PERFIL_4_ESO!AB49*'4º ESO'!D$6+PERFIL_4_ESO!AJ49*'4º ESO'!D$7</f>
        <v>0</v>
      </c>
      <c r="M66" s="15">
        <f>PERFIL_4_ESO!E49*'4º ESO'!E$3+PERFIL_4_ESO!M49*'4º ESO'!E$4+PERFIL_4_ESO!U49*'4º ESO'!E$5+PERFIL_4_ESO!AC49*'4º ESO'!E$6+PERFIL_4_ESO!AK49*'4º ESO'!E$7</f>
        <v>0</v>
      </c>
      <c r="N66" s="15">
        <f>PERFIL_4_ESO!F49*'4º ESO'!F$3+PERFIL_4_ESO!N49*'4º ESO'!F$4+PERFIL_4_ESO!V49*'4º ESO'!F$5+PERFIL_4_ESO!AD49*'4º ESO'!F$6+PERFIL_4_ESO!AL49*'4º ESO'!F$7</f>
        <v>0</v>
      </c>
      <c r="O66" s="15">
        <f>PERFIL_4_ESO!G49*'4º ESO'!G$3+PERFIL_4_ESO!O49*'4º ESO'!G$4+PERFIL_4_ESO!W49*'4º ESO'!G$5+PERFIL_4_ESO!AE49*'4º ESO'!G$6+PERFIL_4_ESO!AM49*'4º ESO'!G$7</f>
        <v>0</v>
      </c>
      <c r="P66" s="15">
        <f>PERFIL_4_ESO!H49*'4º ESO'!H$3+PERFIL_4_ESO!P49*'4º ESO'!H$4+PERFIL_4_ESO!X49*'4º ESO'!H$5+PERFIL_4_ESO!AF49*'4º ESO'!H$6+PERFIL_4_ESO!AN49*'4º ESO'!H$7</f>
        <v>0</v>
      </c>
      <c r="Q66" s="15">
        <f>PERFIL_4_ESO!I49*'4º ESO'!I$3+PERFIL_4_ESO!Q49*'4º ESO'!I$4+PERFIL_4_ESO!Y49*'4º ESO'!I$5+PERFIL_4_ESO!AG49*'4º ESO'!I$6+PERFIL_4_ESO!AO49*'4º ESO'!I$7</f>
        <v>0</v>
      </c>
      <c r="R66" s="15">
        <f>PERFIL_4_ESO!J49*'4º ESO'!J$3+PERFIL_4_ESO!R49*'4º ESO'!J$4+PERFIL_4_ESO!Z49*'4º ESO'!J$5+PERFIL_4_ESO!AH49*'4º ESO'!J$6+PERFIL_4_ESO!AP49*'4º ESO'!J$7</f>
        <v>0</v>
      </c>
      <c r="S66" s="161">
        <f>IF(PERFIL_4_ESO!$AQ49="",0,INDEX($A$9:$J$19,MATCH(PERFIL_4_ESO!$AQ49,$B$9:$B$19,0),3))</f>
        <v>0</v>
      </c>
      <c r="T66" s="32">
        <f>IF(PERFIL_4_ESO!$AQ49="",0,INDEX($A$9:$J$19,MATCH(PERFIL_4_ESO!$AQ49,$B$9:$B$19,0),4))</f>
        <v>0</v>
      </c>
      <c r="U66" s="32">
        <f>IF(PERFIL_4_ESO!$AQ49="",0,INDEX($A$9:$J$19,MATCH(PERFIL_4_ESO!$AQ49,$B$9:$B$19,0),5))</f>
        <v>0</v>
      </c>
      <c r="V66" s="32">
        <f>IF(PERFIL_4_ESO!$AQ49="",0,INDEX($A$9:$J$19,MATCH(PERFIL_4_ESO!$AQ49,$B$9:$B$19,0),6))</f>
        <v>0</v>
      </c>
      <c r="W66" s="32">
        <f>IF(PERFIL_4_ESO!$AQ49="",0,INDEX($A$9:$J$19,MATCH(PERFIL_4_ESO!$AQ49,$B$9:$B$19,0),7))</f>
        <v>0</v>
      </c>
      <c r="X66" s="32">
        <f>IF(PERFIL_4_ESO!$AQ49="",0,INDEX($A$9:$J$19,MATCH(PERFIL_4_ESO!$AQ49,$B$9:$B$19,0),8))</f>
        <v>0</v>
      </c>
      <c r="Y66" s="32">
        <f>IF(PERFIL_4_ESO!$AQ49="",0,INDEX($A$9:$J$19,MATCH(PERFIL_4_ESO!$AQ49,$B$9:$B$19,0),9))</f>
        <v>0</v>
      </c>
      <c r="Z66" s="167">
        <f>IF(PERFIL_4_ESO!$AQ49="",0,INDEX($A$9:$J$19,MATCH(PERFIL_4_ESO!$AQ49,$B$9:$B$19,0),10))</f>
        <v>0</v>
      </c>
      <c r="AA66" s="32">
        <f>IF(PERFIL_4_ESO!$AZ49="",0,INDEX($A$9:$J$19,MATCH(PERFIL_4_ESO!$AZ49,$B$9:$B$19,0),3))</f>
        <v>0</v>
      </c>
      <c r="AB66" s="32">
        <f>IF(PERFIL_4_ESO!$AZ49="",0,INDEX($A$9:$J$19,MATCH(PERFIL_4_ESO!$AZ49,$B$9:$B$19,0),4))</f>
        <v>0</v>
      </c>
      <c r="AC66" s="32">
        <f>IF(PERFIL_4_ESO!$AZ49="",0,INDEX($A$9:$J$19,MATCH(PERFIL_4_ESO!$AZ49,$B$9:$B$19,0),5))</f>
        <v>0</v>
      </c>
      <c r="AD66" s="32">
        <f>IF(PERFIL_4_ESO!$AZ49="",0,INDEX($A$9:$J$19,MATCH(PERFIL_4_ESO!$AZ49,$B$9:$B$19,0),6))</f>
        <v>0</v>
      </c>
      <c r="AE66" s="32">
        <f>IF(PERFIL_4_ESO!$AZ49="",0,INDEX($A$9:$J$19,MATCH(PERFIL_4_ESO!$AZ49,$B$9:$B$19,0),7))</f>
        <v>0</v>
      </c>
      <c r="AF66" s="32">
        <f>IF(PERFIL_4_ESO!$AZ49="",0,INDEX($A$9:$J$19,MATCH(PERFIL_4_ESO!$AZ49,$B$9:$B$19,0),8))</f>
        <v>0</v>
      </c>
      <c r="AG66" s="32">
        <f>IF(PERFIL_4_ESO!$AZ49="",0,INDEX($A$9:$J$19,MATCH(PERFIL_4_ESO!$AZ49,$B$9:$B$19,0),9))</f>
        <v>0</v>
      </c>
      <c r="AH66" s="167">
        <f>IF(PERFIL_4_ESO!$AZ49="",0,INDEX($A$9:$J$19,MATCH(PERFIL_4_ESO!$AZ49,$B$9:$B$19,0),10))</f>
        <v>0</v>
      </c>
      <c r="AI66" s="32">
        <f>IF(PERFIL_4_ESO!$BI49="",0,INDEX($A$9:$J$19,MATCH(PERFIL_4_ESO!$BI49,$B$9:$B$19,0),3))</f>
        <v>0</v>
      </c>
      <c r="AJ66" s="32">
        <f>IF(PERFIL_4_ESO!$BI49="",0,INDEX($A$9:$J$19,MATCH(PERFIL_4_ESO!$BI49,$B$9:$B$19,0),4))</f>
        <v>0</v>
      </c>
      <c r="AK66" s="32">
        <f>IF(PERFIL_4_ESO!$BI49="",0,INDEX($A$9:$J$19,MATCH(PERFIL_4_ESO!$BI49,$B$9:$B$19,0),5))</f>
        <v>0</v>
      </c>
      <c r="AL66" s="32">
        <f>IF(PERFIL_4_ESO!$BI49="",0,INDEX($A$9:$J$19,MATCH(PERFIL_4_ESO!$BI49,$B$9:$B$19,0),6))</f>
        <v>0</v>
      </c>
      <c r="AM66" s="32">
        <f>IF(PERFIL_4_ESO!$BI49="",0,INDEX($A$9:$J$19,MATCH(PERFIL_4_ESO!$BI49,$B$9:$B$19,0),7))</f>
        <v>0</v>
      </c>
      <c r="AN66" s="32">
        <f>IF(PERFIL_4_ESO!$BI49="",0,INDEX($A$9:$J$19,MATCH(PERFIL_4_ESO!$BI49,$B$9:$B$19,0),8))</f>
        <v>0</v>
      </c>
      <c r="AO66" s="32">
        <f>IF(PERFIL_4_ESO!$BI49="",0,INDEX($A$9:$J$19,MATCH(PERFIL_4_ESO!$BI49,$B$9:$B$19,0),9))</f>
        <v>0</v>
      </c>
      <c r="AP66" s="167">
        <f>IF(PERFIL_4_ESO!$BI49="",0,INDEX($A$9:$J$19,MATCH(PERFIL_4_ESO!$BI49,$B$9:$B$19,0),10))</f>
        <v>0</v>
      </c>
      <c r="AQ66" s="68">
        <f>PERFIL_4_ESO!AR49*'4º ESO'!S66+PERFIL_4_ESO!BA49*'4º ESO'!AA66+PERFIL_4_ESO!BJ49*'4º ESO'!AI66</f>
        <v>0</v>
      </c>
      <c r="AR66" s="68">
        <f>PERFIL_4_ESO!AS49*'4º ESO'!T66+PERFIL_4_ESO!BB49*'4º ESO'!AB66+PERFIL_4_ESO!BK49*'4º ESO'!AJ66</f>
        <v>0</v>
      </c>
      <c r="AS66" s="68">
        <f>PERFIL_4_ESO!AT49*'4º ESO'!U66+PERFIL_4_ESO!BC49*'4º ESO'!AC66+PERFIL_4_ESO!BL49*'4º ESO'!AK66</f>
        <v>0</v>
      </c>
      <c r="AT66" s="68">
        <f>PERFIL_4_ESO!AU49*'4º ESO'!V66+PERFIL_4_ESO!BD49*'4º ESO'!AD66+PERFIL_4_ESO!BM49*'4º ESO'!AL66</f>
        <v>0</v>
      </c>
      <c r="AU66" s="68">
        <f>PERFIL_4_ESO!AV49*'4º ESO'!W66+PERFIL_4_ESO!BE49*'4º ESO'!AE66+PERFIL_4_ESO!BN49*'4º ESO'!AM66</f>
        <v>0</v>
      </c>
      <c r="AV66" s="68">
        <f>PERFIL_4_ESO!AW49*'4º ESO'!X66+PERFIL_4_ESO!BF49*'4º ESO'!AF66+PERFIL_4_ESO!BO49*'4º ESO'!AN66</f>
        <v>0</v>
      </c>
      <c r="AW66" s="68">
        <f>PERFIL_4_ESO!AX49*'4º ESO'!Y66+PERFIL_4_ESO!BG49*'4º ESO'!AG66+PERFIL_4_ESO!BP49*'4º ESO'!AO66</f>
        <v>0</v>
      </c>
      <c r="AX66" s="155">
        <f>PERFIL_4_ESO!AY49*'4º ESO'!Z66+PERFIL_4_ESO!BH49*'4º ESO'!AH66+PERFIL_4_ESO!BQ49*'4º ESO'!AP66</f>
        <v>0</v>
      </c>
      <c r="AY66" s="32">
        <f>IF(PERFIL_4_ESO!$BR49="",0,INDEX($A$20:$J$25,MATCH(PERFIL_4_ESO!$BR49,$B$20:$B$25,0),3))</f>
        <v>0</v>
      </c>
      <c r="AZ66" s="32">
        <f>IF(PERFIL_4_ESO!$BR49="",0,INDEX($A$20:$J$25,MATCH(PERFIL_4_ESO!$BR49,$B$20:$B$25,0),4))</f>
        <v>0</v>
      </c>
      <c r="BA66" s="32">
        <f>IF(PERFIL_4_ESO!$BR49="",0,INDEX($A$20:$J$25,MATCH(PERFIL_4_ESO!$BR49,$B$20:$B$25,0),5))</f>
        <v>0</v>
      </c>
      <c r="BB66" s="32">
        <f>IF(PERFIL_4_ESO!$BR49="",0,INDEX($A$20:$J$25,MATCH(PERFIL_4_ESO!$BR49,$B$20:$B$25,0),6))</f>
        <v>0</v>
      </c>
      <c r="BC66" s="32">
        <f>IF(PERFIL_4_ESO!$BR49="",0,INDEX($A$20:$J$25,MATCH(PERFIL_4_ESO!$BR49,$B$20:$B$25,0),7))</f>
        <v>0</v>
      </c>
      <c r="BD66" s="32">
        <f>IF(PERFIL_4_ESO!$BR49="",0,INDEX($A$20:$J$25,MATCH(PERFIL_4_ESO!$BR49,$B$20:$B$25,0),8))</f>
        <v>0</v>
      </c>
      <c r="BE66" s="32">
        <f>IF(PERFIL_4_ESO!$BR49="",0,INDEX($A$20:$J$25,MATCH(PERFIL_4_ESO!$BR49,$B$20:$B$25,0),9))</f>
        <v>0</v>
      </c>
      <c r="BF66" s="167">
        <f>IF(PERFIL_4_ESO!$BR49="",0,INDEX($A$20:$J$25,MATCH(PERFIL_4_ESO!$BR49,$B$20:$B$25,0),10))</f>
        <v>0</v>
      </c>
      <c r="BG66" s="32">
        <f>PERFIL_4_ESO!BS49*'4º ESO'!AY66</f>
        <v>0</v>
      </c>
      <c r="BH66" s="32">
        <f>PERFIL_4_ESO!BT49*'4º ESO'!AZ66</f>
        <v>0</v>
      </c>
      <c r="BI66" s="32">
        <f>PERFIL_4_ESO!BU49*'4º ESO'!BA66</f>
        <v>0</v>
      </c>
      <c r="BJ66" s="32">
        <f>PERFIL_4_ESO!BV49*'4º ESO'!BB66</f>
        <v>0</v>
      </c>
      <c r="BK66" s="32">
        <f>PERFIL_4_ESO!BW49*'4º ESO'!BC66</f>
        <v>0</v>
      </c>
      <c r="BL66" s="32">
        <f>PERFIL_4_ESO!BX49*'4º ESO'!BD66</f>
        <v>0</v>
      </c>
      <c r="BM66" s="32">
        <f>PERFIL_4_ESO!BY49*'4º ESO'!BE66</f>
        <v>0</v>
      </c>
      <c r="BN66" s="167">
        <f>PERFIL_4_ESO!BZ49*'4º ESO'!BF66</f>
        <v>0</v>
      </c>
      <c r="BO66" s="32">
        <f t="shared" si="10"/>
        <v>0</v>
      </c>
      <c r="BP66" s="32">
        <f t="shared" si="11"/>
        <v>0</v>
      </c>
      <c r="BQ66" s="32">
        <f t="shared" si="12"/>
        <v>0</v>
      </c>
      <c r="BR66" s="32">
        <f t="shared" si="13"/>
        <v>0</v>
      </c>
      <c r="BS66" s="32">
        <f t="shared" si="14"/>
        <v>0</v>
      </c>
      <c r="BT66" s="32">
        <f t="shared" si="15"/>
        <v>0</v>
      </c>
      <c r="BU66" s="32">
        <f t="shared" si="16"/>
        <v>0</v>
      </c>
      <c r="BV66" s="167">
        <f t="shared" si="17"/>
        <v>0</v>
      </c>
    </row>
    <row r="67" spans="1:74">
      <c r="A67" s="29">
        <v>37</v>
      </c>
      <c r="B67" s="30" t="s">
        <v>137</v>
      </c>
      <c r="C67" s="92">
        <f t="shared" si="2"/>
        <v>40</v>
      </c>
      <c r="D67">
        <f t="shared" si="3"/>
        <v>21</v>
      </c>
      <c r="E67">
        <f t="shared" si="4"/>
        <v>39</v>
      </c>
      <c r="F67">
        <f t="shared" si="5"/>
        <v>38</v>
      </c>
      <c r="G67">
        <f t="shared" si="6"/>
        <v>36</v>
      </c>
      <c r="H67">
        <f t="shared" si="7"/>
        <v>45</v>
      </c>
      <c r="I67">
        <f t="shared" si="8"/>
        <v>21</v>
      </c>
      <c r="J67" s="93">
        <f t="shared" si="9"/>
        <v>28</v>
      </c>
      <c r="K67" s="99">
        <f>PERFIL_4_ESO!C50*'4º ESO'!C$3+PERFIL_4_ESO!K50*'4º ESO'!C$4+PERFIL_4_ESO!S50*'4º ESO'!C$5+PERFIL_4_ESO!AA50*'4º ESO'!C$6+PERFIL_4_ESO!AI50*'4º ESO'!C$7</f>
        <v>0</v>
      </c>
      <c r="L67" s="15">
        <f>PERFIL_4_ESO!D50*'4º ESO'!D$3+PERFIL_4_ESO!L50*'4º ESO'!D$4+PERFIL_4_ESO!T50*'4º ESO'!D$5+PERFIL_4_ESO!AB50*'4º ESO'!D$6+PERFIL_4_ESO!AJ50*'4º ESO'!D$7</f>
        <v>0</v>
      </c>
      <c r="M67" s="15">
        <f>PERFIL_4_ESO!E50*'4º ESO'!E$3+PERFIL_4_ESO!M50*'4º ESO'!E$4+PERFIL_4_ESO!U50*'4º ESO'!E$5+PERFIL_4_ESO!AC50*'4º ESO'!E$6+PERFIL_4_ESO!AK50*'4º ESO'!E$7</f>
        <v>0</v>
      </c>
      <c r="N67" s="15">
        <f>PERFIL_4_ESO!F50*'4º ESO'!F$3+PERFIL_4_ESO!N50*'4º ESO'!F$4+PERFIL_4_ESO!V50*'4º ESO'!F$5+PERFIL_4_ESO!AD50*'4º ESO'!F$6+PERFIL_4_ESO!AL50*'4º ESO'!F$7</f>
        <v>0</v>
      </c>
      <c r="O67" s="15">
        <f>PERFIL_4_ESO!G50*'4º ESO'!G$3+PERFIL_4_ESO!O50*'4º ESO'!G$4+PERFIL_4_ESO!W50*'4º ESO'!G$5+PERFIL_4_ESO!AE50*'4º ESO'!G$6+PERFIL_4_ESO!AM50*'4º ESO'!G$7</f>
        <v>0</v>
      </c>
      <c r="P67" s="15">
        <f>PERFIL_4_ESO!H50*'4º ESO'!H$3+PERFIL_4_ESO!P50*'4º ESO'!H$4+PERFIL_4_ESO!X50*'4º ESO'!H$5+PERFIL_4_ESO!AF50*'4º ESO'!H$6+PERFIL_4_ESO!AN50*'4º ESO'!H$7</f>
        <v>0</v>
      </c>
      <c r="Q67" s="15">
        <f>PERFIL_4_ESO!I50*'4º ESO'!I$3+PERFIL_4_ESO!Q50*'4º ESO'!I$4+PERFIL_4_ESO!Y50*'4º ESO'!I$5+PERFIL_4_ESO!AG50*'4º ESO'!I$6+PERFIL_4_ESO!AO50*'4º ESO'!I$7</f>
        <v>0</v>
      </c>
      <c r="R67" s="15">
        <f>PERFIL_4_ESO!J50*'4º ESO'!J$3+PERFIL_4_ESO!R50*'4º ESO'!J$4+PERFIL_4_ESO!Z50*'4º ESO'!J$5+PERFIL_4_ESO!AH50*'4º ESO'!J$6+PERFIL_4_ESO!AP50*'4º ESO'!J$7</f>
        <v>0</v>
      </c>
      <c r="S67" s="161">
        <f>IF(PERFIL_4_ESO!$AQ50="",0,INDEX($A$9:$J$19,MATCH(PERFIL_4_ESO!$AQ50,$B$9:$B$19,0),3))</f>
        <v>0</v>
      </c>
      <c r="T67" s="32">
        <f>IF(PERFIL_4_ESO!$AQ50="",0,INDEX($A$9:$J$19,MATCH(PERFIL_4_ESO!$AQ50,$B$9:$B$19,0),4))</f>
        <v>0</v>
      </c>
      <c r="U67" s="32">
        <f>IF(PERFIL_4_ESO!$AQ50="",0,INDEX($A$9:$J$19,MATCH(PERFIL_4_ESO!$AQ50,$B$9:$B$19,0),5))</f>
        <v>0</v>
      </c>
      <c r="V67" s="32">
        <f>IF(PERFIL_4_ESO!$AQ50="",0,INDEX($A$9:$J$19,MATCH(PERFIL_4_ESO!$AQ50,$B$9:$B$19,0),6))</f>
        <v>0</v>
      </c>
      <c r="W67" s="32">
        <f>IF(PERFIL_4_ESO!$AQ50="",0,INDEX($A$9:$J$19,MATCH(PERFIL_4_ESO!$AQ50,$B$9:$B$19,0),7))</f>
        <v>0</v>
      </c>
      <c r="X67" s="32">
        <f>IF(PERFIL_4_ESO!$AQ50="",0,INDEX($A$9:$J$19,MATCH(PERFIL_4_ESO!$AQ50,$B$9:$B$19,0),8))</f>
        <v>0</v>
      </c>
      <c r="Y67" s="32">
        <f>IF(PERFIL_4_ESO!$AQ50="",0,INDEX($A$9:$J$19,MATCH(PERFIL_4_ESO!$AQ50,$B$9:$B$19,0),9))</f>
        <v>0</v>
      </c>
      <c r="Z67" s="167">
        <f>IF(PERFIL_4_ESO!$AQ50="",0,INDEX($A$9:$J$19,MATCH(PERFIL_4_ESO!$AQ50,$B$9:$B$19,0),10))</f>
        <v>0</v>
      </c>
      <c r="AA67" s="32">
        <f>IF(PERFIL_4_ESO!$AZ50="",0,INDEX($A$9:$J$19,MATCH(PERFIL_4_ESO!$AZ50,$B$9:$B$19,0),3))</f>
        <v>0</v>
      </c>
      <c r="AB67" s="32">
        <f>IF(PERFIL_4_ESO!$AZ50="",0,INDEX($A$9:$J$19,MATCH(PERFIL_4_ESO!$AZ50,$B$9:$B$19,0),4))</f>
        <v>0</v>
      </c>
      <c r="AC67" s="32">
        <f>IF(PERFIL_4_ESO!$AZ50="",0,INDEX($A$9:$J$19,MATCH(PERFIL_4_ESO!$AZ50,$B$9:$B$19,0),5))</f>
        <v>0</v>
      </c>
      <c r="AD67" s="32">
        <f>IF(PERFIL_4_ESO!$AZ50="",0,INDEX($A$9:$J$19,MATCH(PERFIL_4_ESO!$AZ50,$B$9:$B$19,0),6))</f>
        <v>0</v>
      </c>
      <c r="AE67" s="32">
        <f>IF(PERFIL_4_ESO!$AZ50="",0,INDEX($A$9:$J$19,MATCH(PERFIL_4_ESO!$AZ50,$B$9:$B$19,0),7))</f>
        <v>0</v>
      </c>
      <c r="AF67" s="32">
        <f>IF(PERFIL_4_ESO!$AZ50="",0,INDEX($A$9:$J$19,MATCH(PERFIL_4_ESO!$AZ50,$B$9:$B$19,0),8))</f>
        <v>0</v>
      </c>
      <c r="AG67" s="32">
        <f>IF(PERFIL_4_ESO!$AZ50="",0,INDEX($A$9:$J$19,MATCH(PERFIL_4_ESO!$AZ50,$B$9:$B$19,0),9))</f>
        <v>0</v>
      </c>
      <c r="AH67" s="167">
        <f>IF(PERFIL_4_ESO!$AZ50="",0,INDEX($A$9:$J$19,MATCH(PERFIL_4_ESO!$AZ50,$B$9:$B$19,0),10))</f>
        <v>0</v>
      </c>
      <c r="AI67" s="32">
        <f>IF(PERFIL_4_ESO!$BI50="",0,INDEX($A$9:$J$19,MATCH(PERFIL_4_ESO!$BI50,$B$9:$B$19,0),3))</f>
        <v>0</v>
      </c>
      <c r="AJ67" s="32">
        <f>IF(PERFIL_4_ESO!$BI50="",0,INDEX($A$9:$J$19,MATCH(PERFIL_4_ESO!$BI50,$B$9:$B$19,0),4))</f>
        <v>0</v>
      </c>
      <c r="AK67" s="32">
        <f>IF(PERFIL_4_ESO!$BI50="",0,INDEX($A$9:$J$19,MATCH(PERFIL_4_ESO!$BI50,$B$9:$B$19,0),5))</f>
        <v>0</v>
      </c>
      <c r="AL67" s="32">
        <f>IF(PERFIL_4_ESO!$BI50="",0,INDEX($A$9:$J$19,MATCH(PERFIL_4_ESO!$BI50,$B$9:$B$19,0),6))</f>
        <v>0</v>
      </c>
      <c r="AM67" s="32">
        <f>IF(PERFIL_4_ESO!$BI50="",0,INDEX($A$9:$J$19,MATCH(PERFIL_4_ESO!$BI50,$B$9:$B$19,0),7))</f>
        <v>0</v>
      </c>
      <c r="AN67" s="32">
        <f>IF(PERFIL_4_ESO!$BI50="",0,INDEX($A$9:$J$19,MATCH(PERFIL_4_ESO!$BI50,$B$9:$B$19,0),8))</f>
        <v>0</v>
      </c>
      <c r="AO67" s="32">
        <f>IF(PERFIL_4_ESO!$BI50="",0,INDEX($A$9:$J$19,MATCH(PERFIL_4_ESO!$BI50,$B$9:$B$19,0),9))</f>
        <v>0</v>
      </c>
      <c r="AP67" s="167">
        <f>IF(PERFIL_4_ESO!$BI50="",0,INDEX($A$9:$J$19,MATCH(PERFIL_4_ESO!$BI50,$B$9:$B$19,0),10))</f>
        <v>0</v>
      </c>
      <c r="AQ67" s="68">
        <f>PERFIL_4_ESO!AR50*'4º ESO'!S67+PERFIL_4_ESO!BA50*'4º ESO'!AA67+PERFIL_4_ESO!BJ50*'4º ESO'!AI67</f>
        <v>0</v>
      </c>
      <c r="AR67" s="68">
        <f>PERFIL_4_ESO!AS50*'4º ESO'!T67+PERFIL_4_ESO!BB50*'4º ESO'!AB67+PERFIL_4_ESO!BK50*'4º ESO'!AJ67</f>
        <v>0</v>
      </c>
      <c r="AS67" s="68">
        <f>PERFIL_4_ESO!AT50*'4º ESO'!U67+PERFIL_4_ESO!BC50*'4º ESO'!AC67+PERFIL_4_ESO!BL50*'4º ESO'!AK67</f>
        <v>0</v>
      </c>
      <c r="AT67" s="68">
        <f>PERFIL_4_ESO!AU50*'4º ESO'!V67+PERFIL_4_ESO!BD50*'4º ESO'!AD67+PERFIL_4_ESO!BM50*'4º ESO'!AL67</f>
        <v>0</v>
      </c>
      <c r="AU67" s="68">
        <f>PERFIL_4_ESO!AV50*'4º ESO'!W67+PERFIL_4_ESO!BE50*'4º ESO'!AE67+PERFIL_4_ESO!BN50*'4º ESO'!AM67</f>
        <v>0</v>
      </c>
      <c r="AV67" s="68">
        <f>PERFIL_4_ESO!AW50*'4º ESO'!X67+PERFIL_4_ESO!BF50*'4º ESO'!AF67+PERFIL_4_ESO!BO50*'4º ESO'!AN67</f>
        <v>0</v>
      </c>
      <c r="AW67" s="68">
        <f>PERFIL_4_ESO!AX50*'4º ESO'!Y67+PERFIL_4_ESO!BG50*'4º ESO'!AG67+PERFIL_4_ESO!BP50*'4º ESO'!AO67</f>
        <v>0</v>
      </c>
      <c r="AX67" s="155">
        <f>PERFIL_4_ESO!AY50*'4º ESO'!Z67+PERFIL_4_ESO!BH50*'4º ESO'!AH67+PERFIL_4_ESO!BQ50*'4º ESO'!AP67</f>
        <v>0</v>
      </c>
      <c r="AY67" s="32">
        <f>IF(PERFIL_4_ESO!$BR50="",0,INDEX($A$20:$J$25,MATCH(PERFIL_4_ESO!$BR50,$B$20:$B$25,0),3))</f>
        <v>0</v>
      </c>
      <c r="AZ67" s="32">
        <f>IF(PERFIL_4_ESO!$BR50="",0,INDEX($A$20:$J$25,MATCH(PERFIL_4_ESO!$BR50,$B$20:$B$25,0),4))</f>
        <v>0</v>
      </c>
      <c r="BA67" s="32">
        <f>IF(PERFIL_4_ESO!$BR50="",0,INDEX($A$20:$J$25,MATCH(PERFIL_4_ESO!$BR50,$B$20:$B$25,0),5))</f>
        <v>0</v>
      </c>
      <c r="BB67" s="32">
        <f>IF(PERFIL_4_ESO!$BR50="",0,INDEX($A$20:$J$25,MATCH(PERFIL_4_ESO!$BR50,$B$20:$B$25,0),6))</f>
        <v>0</v>
      </c>
      <c r="BC67" s="32">
        <f>IF(PERFIL_4_ESO!$BR50="",0,INDEX($A$20:$J$25,MATCH(PERFIL_4_ESO!$BR50,$B$20:$B$25,0),7))</f>
        <v>0</v>
      </c>
      <c r="BD67" s="32">
        <f>IF(PERFIL_4_ESO!$BR50="",0,INDEX($A$20:$J$25,MATCH(PERFIL_4_ESO!$BR50,$B$20:$B$25,0),8))</f>
        <v>0</v>
      </c>
      <c r="BE67" s="32">
        <f>IF(PERFIL_4_ESO!$BR50="",0,INDEX($A$20:$J$25,MATCH(PERFIL_4_ESO!$BR50,$B$20:$B$25,0),9))</f>
        <v>0</v>
      </c>
      <c r="BF67" s="167">
        <f>IF(PERFIL_4_ESO!$BR50="",0,INDEX($A$20:$J$25,MATCH(PERFIL_4_ESO!$BR50,$B$20:$B$25,0),10))</f>
        <v>0</v>
      </c>
      <c r="BG67" s="32">
        <f>PERFIL_4_ESO!BS50*'4º ESO'!AY67</f>
        <v>0</v>
      </c>
      <c r="BH67" s="32">
        <f>PERFIL_4_ESO!BT50*'4º ESO'!AZ67</f>
        <v>0</v>
      </c>
      <c r="BI67" s="32">
        <f>PERFIL_4_ESO!BU50*'4º ESO'!BA67</f>
        <v>0</v>
      </c>
      <c r="BJ67" s="32">
        <f>PERFIL_4_ESO!BV50*'4º ESO'!BB67</f>
        <v>0</v>
      </c>
      <c r="BK67" s="32">
        <f>PERFIL_4_ESO!BW50*'4º ESO'!BC67</f>
        <v>0</v>
      </c>
      <c r="BL67" s="32">
        <f>PERFIL_4_ESO!BX50*'4º ESO'!BD67</f>
        <v>0</v>
      </c>
      <c r="BM67" s="32">
        <f>PERFIL_4_ESO!BY50*'4º ESO'!BE67</f>
        <v>0</v>
      </c>
      <c r="BN67" s="167">
        <f>PERFIL_4_ESO!BZ50*'4º ESO'!BF67</f>
        <v>0</v>
      </c>
      <c r="BO67" s="32">
        <f t="shared" si="10"/>
        <v>0</v>
      </c>
      <c r="BP67" s="32">
        <f t="shared" si="11"/>
        <v>0</v>
      </c>
      <c r="BQ67" s="32">
        <f t="shared" si="12"/>
        <v>0</v>
      </c>
      <c r="BR67" s="32">
        <f t="shared" si="13"/>
        <v>0</v>
      </c>
      <c r="BS67" s="32">
        <f t="shared" si="14"/>
        <v>0</v>
      </c>
      <c r="BT67" s="32">
        <f t="shared" si="15"/>
        <v>0</v>
      </c>
      <c r="BU67" s="32">
        <f t="shared" si="16"/>
        <v>0</v>
      </c>
      <c r="BV67" s="167">
        <f t="shared" si="17"/>
        <v>0</v>
      </c>
    </row>
    <row r="68" spans="1:74">
      <c r="A68" s="66">
        <v>38</v>
      </c>
      <c r="B68" s="28" t="s">
        <v>138</v>
      </c>
      <c r="C68" s="92">
        <f t="shared" si="2"/>
        <v>40</v>
      </c>
      <c r="D68">
        <f t="shared" si="3"/>
        <v>21</v>
      </c>
      <c r="E68">
        <f t="shared" si="4"/>
        <v>39</v>
      </c>
      <c r="F68">
        <f t="shared" si="5"/>
        <v>38</v>
      </c>
      <c r="G68">
        <f t="shared" si="6"/>
        <v>36</v>
      </c>
      <c r="H68">
        <f t="shared" si="7"/>
        <v>45</v>
      </c>
      <c r="I68">
        <f t="shared" si="8"/>
        <v>21</v>
      </c>
      <c r="J68" s="93">
        <f t="shared" si="9"/>
        <v>28</v>
      </c>
      <c r="K68" s="99">
        <f>PERFIL_4_ESO!C51*'4º ESO'!C$3+PERFIL_4_ESO!K51*'4º ESO'!C$4+PERFIL_4_ESO!S51*'4º ESO'!C$5+PERFIL_4_ESO!AA51*'4º ESO'!C$6+PERFIL_4_ESO!AI51*'4º ESO'!C$7</f>
        <v>0</v>
      </c>
      <c r="L68" s="15">
        <f>PERFIL_4_ESO!D51*'4º ESO'!D$3+PERFIL_4_ESO!L51*'4º ESO'!D$4+PERFIL_4_ESO!T51*'4º ESO'!D$5+PERFIL_4_ESO!AB51*'4º ESO'!D$6+PERFIL_4_ESO!AJ51*'4º ESO'!D$7</f>
        <v>0</v>
      </c>
      <c r="M68" s="15">
        <f>PERFIL_4_ESO!E51*'4º ESO'!E$3+PERFIL_4_ESO!M51*'4º ESO'!E$4+PERFIL_4_ESO!U51*'4º ESO'!E$5+PERFIL_4_ESO!AC51*'4º ESO'!E$6+PERFIL_4_ESO!AK51*'4º ESO'!E$7</f>
        <v>0</v>
      </c>
      <c r="N68" s="15">
        <f>PERFIL_4_ESO!F51*'4º ESO'!F$3+PERFIL_4_ESO!N51*'4º ESO'!F$4+PERFIL_4_ESO!V51*'4º ESO'!F$5+PERFIL_4_ESO!AD51*'4º ESO'!F$6+PERFIL_4_ESO!AL51*'4º ESO'!F$7</f>
        <v>0</v>
      </c>
      <c r="O68" s="15">
        <f>PERFIL_4_ESO!G51*'4º ESO'!G$3+PERFIL_4_ESO!O51*'4º ESO'!G$4+PERFIL_4_ESO!W51*'4º ESO'!G$5+PERFIL_4_ESO!AE51*'4º ESO'!G$6+PERFIL_4_ESO!AM51*'4º ESO'!G$7</f>
        <v>0</v>
      </c>
      <c r="P68" s="15">
        <f>PERFIL_4_ESO!H51*'4º ESO'!H$3+PERFIL_4_ESO!P51*'4º ESO'!H$4+PERFIL_4_ESO!X51*'4º ESO'!H$5+PERFIL_4_ESO!AF51*'4º ESO'!H$6+PERFIL_4_ESO!AN51*'4º ESO'!H$7</f>
        <v>0</v>
      </c>
      <c r="Q68" s="15">
        <f>PERFIL_4_ESO!I51*'4º ESO'!I$3+PERFIL_4_ESO!Q51*'4º ESO'!I$4+PERFIL_4_ESO!Y51*'4º ESO'!I$5+PERFIL_4_ESO!AG51*'4º ESO'!I$6+PERFIL_4_ESO!AO51*'4º ESO'!I$7</f>
        <v>0</v>
      </c>
      <c r="R68" s="15">
        <f>PERFIL_4_ESO!J51*'4º ESO'!J$3+PERFIL_4_ESO!R51*'4º ESO'!J$4+PERFIL_4_ESO!Z51*'4º ESO'!J$5+PERFIL_4_ESO!AH51*'4º ESO'!J$6+PERFIL_4_ESO!AP51*'4º ESO'!J$7</f>
        <v>0</v>
      </c>
      <c r="S68" s="161">
        <f>IF(PERFIL_4_ESO!$AQ51="",0,INDEX($A$9:$J$19,MATCH(PERFIL_4_ESO!$AQ51,$B$9:$B$19,0),3))</f>
        <v>0</v>
      </c>
      <c r="T68" s="32">
        <f>IF(PERFIL_4_ESO!$AQ51="",0,INDEX($A$9:$J$19,MATCH(PERFIL_4_ESO!$AQ51,$B$9:$B$19,0),4))</f>
        <v>0</v>
      </c>
      <c r="U68" s="32">
        <f>IF(PERFIL_4_ESO!$AQ51="",0,INDEX($A$9:$J$19,MATCH(PERFIL_4_ESO!$AQ51,$B$9:$B$19,0),5))</f>
        <v>0</v>
      </c>
      <c r="V68" s="32">
        <f>IF(PERFIL_4_ESO!$AQ51="",0,INDEX($A$9:$J$19,MATCH(PERFIL_4_ESO!$AQ51,$B$9:$B$19,0),6))</f>
        <v>0</v>
      </c>
      <c r="W68" s="32">
        <f>IF(PERFIL_4_ESO!$AQ51="",0,INDEX($A$9:$J$19,MATCH(PERFIL_4_ESO!$AQ51,$B$9:$B$19,0),7))</f>
        <v>0</v>
      </c>
      <c r="X68" s="32">
        <f>IF(PERFIL_4_ESO!$AQ51="",0,INDEX($A$9:$J$19,MATCH(PERFIL_4_ESO!$AQ51,$B$9:$B$19,0),8))</f>
        <v>0</v>
      </c>
      <c r="Y68" s="32">
        <f>IF(PERFIL_4_ESO!$AQ51="",0,INDEX($A$9:$J$19,MATCH(PERFIL_4_ESO!$AQ51,$B$9:$B$19,0),9))</f>
        <v>0</v>
      </c>
      <c r="Z68" s="167">
        <f>IF(PERFIL_4_ESO!$AQ51="",0,INDEX($A$9:$J$19,MATCH(PERFIL_4_ESO!$AQ51,$B$9:$B$19,0),10))</f>
        <v>0</v>
      </c>
      <c r="AA68" s="32">
        <f>IF(PERFIL_4_ESO!$AZ51="",0,INDEX($A$9:$J$19,MATCH(PERFIL_4_ESO!$AZ51,$B$9:$B$19,0),3))</f>
        <v>0</v>
      </c>
      <c r="AB68" s="32">
        <f>IF(PERFIL_4_ESO!$AZ51="",0,INDEX($A$9:$J$19,MATCH(PERFIL_4_ESO!$AZ51,$B$9:$B$19,0),4))</f>
        <v>0</v>
      </c>
      <c r="AC68" s="32">
        <f>IF(PERFIL_4_ESO!$AZ51="",0,INDEX($A$9:$J$19,MATCH(PERFIL_4_ESO!$AZ51,$B$9:$B$19,0),5))</f>
        <v>0</v>
      </c>
      <c r="AD68" s="32">
        <f>IF(PERFIL_4_ESO!$AZ51="",0,INDEX($A$9:$J$19,MATCH(PERFIL_4_ESO!$AZ51,$B$9:$B$19,0),6))</f>
        <v>0</v>
      </c>
      <c r="AE68" s="32">
        <f>IF(PERFIL_4_ESO!$AZ51="",0,INDEX($A$9:$J$19,MATCH(PERFIL_4_ESO!$AZ51,$B$9:$B$19,0),7))</f>
        <v>0</v>
      </c>
      <c r="AF68" s="32">
        <f>IF(PERFIL_4_ESO!$AZ51="",0,INDEX($A$9:$J$19,MATCH(PERFIL_4_ESO!$AZ51,$B$9:$B$19,0),8))</f>
        <v>0</v>
      </c>
      <c r="AG68" s="32">
        <f>IF(PERFIL_4_ESO!$AZ51="",0,INDEX($A$9:$J$19,MATCH(PERFIL_4_ESO!$AZ51,$B$9:$B$19,0),9))</f>
        <v>0</v>
      </c>
      <c r="AH68" s="167">
        <f>IF(PERFIL_4_ESO!$AZ51="",0,INDEX($A$9:$J$19,MATCH(PERFIL_4_ESO!$AZ51,$B$9:$B$19,0),10))</f>
        <v>0</v>
      </c>
      <c r="AI68" s="32">
        <f>IF(PERFIL_4_ESO!$BI51="",0,INDEX($A$9:$J$19,MATCH(PERFIL_4_ESO!$BI51,$B$9:$B$19,0),3))</f>
        <v>0</v>
      </c>
      <c r="AJ68" s="32">
        <f>IF(PERFIL_4_ESO!$BI51="",0,INDEX($A$9:$J$19,MATCH(PERFIL_4_ESO!$BI51,$B$9:$B$19,0),4))</f>
        <v>0</v>
      </c>
      <c r="AK68" s="32">
        <f>IF(PERFIL_4_ESO!$BI51="",0,INDEX($A$9:$J$19,MATCH(PERFIL_4_ESO!$BI51,$B$9:$B$19,0),5))</f>
        <v>0</v>
      </c>
      <c r="AL68" s="32">
        <f>IF(PERFIL_4_ESO!$BI51="",0,INDEX($A$9:$J$19,MATCH(PERFIL_4_ESO!$BI51,$B$9:$B$19,0),6))</f>
        <v>0</v>
      </c>
      <c r="AM68" s="32">
        <f>IF(PERFIL_4_ESO!$BI51="",0,INDEX($A$9:$J$19,MATCH(PERFIL_4_ESO!$BI51,$B$9:$B$19,0),7))</f>
        <v>0</v>
      </c>
      <c r="AN68" s="32">
        <f>IF(PERFIL_4_ESO!$BI51="",0,INDEX($A$9:$J$19,MATCH(PERFIL_4_ESO!$BI51,$B$9:$B$19,0),8))</f>
        <v>0</v>
      </c>
      <c r="AO68" s="32">
        <f>IF(PERFIL_4_ESO!$BI51="",0,INDEX($A$9:$J$19,MATCH(PERFIL_4_ESO!$BI51,$B$9:$B$19,0),9))</f>
        <v>0</v>
      </c>
      <c r="AP68" s="167">
        <f>IF(PERFIL_4_ESO!$BI51="",0,INDEX($A$9:$J$19,MATCH(PERFIL_4_ESO!$BI51,$B$9:$B$19,0),10))</f>
        <v>0</v>
      </c>
      <c r="AQ68" s="68">
        <f>PERFIL_4_ESO!AR51*'4º ESO'!S68+PERFIL_4_ESO!BA51*'4º ESO'!AA68+PERFIL_4_ESO!BJ51*'4º ESO'!AI68</f>
        <v>0</v>
      </c>
      <c r="AR68" s="68">
        <f>PERFIL_4_ESO!AS51*'4º ESO'!T68+PERFIL_4_ESO!BB51*'4º ESO'!AB68+PERFIL_4_ESO!BK51*'4º ESO'!AJ68</f>
        <v>0</v>
      </c>
      <c r="AS68" s="68">
        <f>PERFIL_4_ESO!AT51*'4º ESO'!U68+PERFIL_4_ESO!BC51*'4º ESO'!AC68+PERFIL_4_ESO!BL51*'4º ESO'!AK68</f>
        <v>0</v>
      </c>
      <c r="AT68" s="68">
        <f>PERFIL_4_ESO!AU51*'4º ESO'!V68+PERFIL_4_ESO!BD51*'4º ESO'!AD68+PERFIL_4_ESO!BM51*'4º ESO'!AL68</f>
        <v>0</v>
      </c>
      <c r="AU68" s="68">
        <f>PERFIL_4_ESO!AV51*'4º ESO'!W68+PERFIL_4_ESO!BE51*'4º ESO'!AE68+PERFIL_4_ESO!BN51*'4º ESO'!AM68</f>
        <v>0</v>
      </c>
      <c r="AV68" s="68">
        <f>PERFIL_4_ESO!AW51*'4º ESO'!X68+PERFIL_4_ESO!BF51*'4º ESO'!AF68+PERFIL_4_ESO!BO51*'4º ESO'!AN68</f>
        <v>0</v>
      </c>
      <c r="AW68" s="68">
        <f>PERFIL_4_ESO!AX51*'4º ESO'!Y68+PERFIL_4_ESO!BG51*'4º ESO'!AG68+PERFIL_4_ESO!BP51*'4º ESO'!AO68</f>
        <v>0</v>
      </c>
      <c r="AX68" s="155">
        <f>PERFIL_4_ESO!AY51*'4º ESO'!Z68+PERFIL_4_ESO!BH51*'4º ESO'!AH68+PERFIL_4_ESO!BQ51*'4º ESO'!AP68</f>
        <v>0</v>
      </c>
      <c r="AY68" s="32">
        <f>IF(PERFIL_4_ESO!$BR51="",0,INDEX($A$20:$J$25,MATCH(PERFIL_4_ESO!$BR51,$B$20:$B$25,0),3))</f>
        <v>0</v>
      </c>
      <c r="AZ68" s="32">
        <f>IF(PERFIL_4_ESO!$BR51="",0,INDEX($A$20:$J$25,MATCH(PERFIL_4_ESO!$BR51,$B$20:$B$25,0),4))</f>
        <v>0</v>
      </c>
      <c r="BA68" s="32">
        <f>IF(PERFIL_4_ESO!$BR51="",0,INDEX($A$20:$J$25,MATCH(PERFIL_4_ESO!$BR51,$B$20:$B$25,0),5))</f>
        <v>0</v>
      </c>
      <c r="BB68" s="32">
        <f>IF(PERFIL_4_ESO!$BR51="",0,INDEX($A$20:$J$25,MATCH(PERFIL_4_ESO!$BR51,$B$20:$B$25,0),6))</f>
        <v>0</v>
      </c>
      <c r="BC68" s="32">
        <f>IF(PERFIL_4_ESO!$BR51="",0,INDEX($A$20:$J$25,MATCH(PERFIL_4_ESO!$BR51,$B$20:$B$25,0),7))</f>
        <v>0</v>
      </c>
      <c r="BD68" s="32">
        <f>IF(PERFIL_4_ESO!$BR51="",0,INDEX($A$20:$J$25,MATCH(PERFIL_4_ESO!$BR51,$B$20:$B$25,0),8))</f>
        <v>0</v>
      </c>
      <c r="BE68" s="32">
        <f>IF(PERFIL_4_ESO!$BR51="",0,INDEX($A$20:$J$25,MATCH(PERFIL_4_ESO!$BR51,$B$20:$B$25,0),9))</f>
        <v>0</v>
      </c>
      <c r="BF68" s="167">
        <f>IF(PERFIL_4_ESO!$BR51="",0,INDEX($A$20:$J$25,MATCH(PERFIL_4_ESO!$BR51,$B$20:$B$25,0),10))</f>
        <v>0</v>
      </c>
      <c r="BG68" s="32">
        <f>PERFIL_4_ESO!BS51*'4º ESO'!AY68</f>
        <v>0</v>
      </c>
      <c r="BH68" s="32">
        <f>PERFIL_4_ESO!BT51*'4º ESO'!AZ68</f>
        <v>0</v>
      </c>
      <c r="BI68" s="32">
        <f>PERFIL_4_ESO!BU51*'4º ESO'!BA68</f>
        <v>0</v>
      </c>
      <c r="BJ68" s="32">
        <f>PERFIL_4_ESO!BV51*'4º ESO'!BB68</f>
        <v>0</v>
      </c>
      <c r="BK68" s="32">
        <f>PERFIL_4_ESO!BW51*'4º ESO'!BC68</f>
        <v>0</v>
      </c>
      <c r="BL68" s="32">
        <f>PERFIL_4_ESO!BX51*'4º ESO'!BD68</f>
        <v>0</v>
      </c>
      <c r="BM68" s="32">
        <f>PERFIL_4_ESO!BY51*'4º ESO'!BE68</f>
        <v>0</v>
      </c>
      <c r="BN68" s="167">
        <f>PERFIL_4_ESO!BZ51*'4º ESO'!BF68</f>
        <v>0</v>
      </c>
      <c r="BO68" s="32">
        <f t="shared" si="10"/>
        <v>0</v>
      </c>
      <c r="BP68" s="32">
        <f t="shared" si="11"/>
        <v>0</v>
      </c>
      <c r="BQ68" s="32">
        <f t="shared" si="12"/>
        <v>0</v>
      </c>
      <c r="BR68" s="32">
        <f t="shared" si="13"/>
        <v>0</v>
      </c>
      <c r="BS68" s="32">
        <f t="shared" si="14"/>
        <v>0</v>
      </c>
      <c r="BT68" s="32">
        <f t="shared" si="15"/>
        <v>0</v>
      </c>
      <c r="BU68" s="32">
        <f t="shared" si="16"/>
        <v>0</v>
      </c>
      <c r="BV68" s="167">
        <f t="shared" si="17"/>
        <v>0</v>
      </c>
    </row>
    <row r="69" spans="1:74">
      <c r="A69" s="29">
        <v>39</v>
      </c>
      <c r="B69" s="30" t="s">
        <v>139</v>
      </c>
      <c r="C69" s="92">
        <f t="shared" si="2"/>
        <v>40</v>
      </c>
      <c r="D69">
        <f t="shared" si="3"/>
        <v>21</v>
      </c>
      <c r="E69">
        <f t="shared" si="4"/>
        <v>39</v>
      </c>
      <c r="F69">
        <f t="shared" si="5"/>
        <v>38</v>
      </c>
      <c r="G69">
        <f t="shared" si="6"/>
        <v>36</v>
      </c>
      <c r="H69">
        <f t="shared" si="7"/>
        <v>45</v>
      </c>
      <c r="I69">
        <f t="shared" si="8"/>
        <v>21</v>
      </c>
      <c r="J69" s="93">
        <f t="shared" si="9"/>
        <v>28</v>
      </c>
      <c r="K69" s="99">
        <f>PERFIL_4_ESO!C52*'4º ESO'!C$3+PERFIL_4_ESO!K52*'4º ESO'!C$4+PERFIL_4_ESO!S52*'4º ESO'!C$5+PERFIL_4_ESO!AA52*'4º ESO'!C$6+PERFIL_4_ESO!AI52*'4º ESO'!C$7</f>
        <v>0</v>
      </c>
      <c r="L69" s="15">
        <f>PERFIL_4_ESO!D52*'4º ESO'!D$3+PERFIL_4_ESO!L52*'4º ESO'!D$4+PERFIL_4_ESO!T52*'4º ESO'!D$5+PERFIL_4_ESO!AB52*'4º ESO'!D$6+PERFIL_4_ESO!AJ52*'4º ESO'!D$7</f>
        <v>0</v>
      </c>
      <c r="M69" s="15">
        <f>PERFIL_4_ESO!E52*'4º ESO'!E$3+PERFIL_4_ESO!M52*'4º ESO'!E$4+PERFIL_4_ESO!U52*'4º ESO'!E$5+PERFIL_4_ESO!AC52*'4º ESO'!E$6+PERFIL_4_ESO!AK52*'4º ESO'!E$7</f>
        <v>0</v>
      </c>
      <c r="N69" s="15">
        <f>PERFIL_4_ESO!F52*'4º ESO'!F$3+PERFIL_4_ESO!N52*'4º ESO'!F$4+PERFIL_4_ESO!V52*'4º ESO'!F$5+PERFIL_4_ESO!AD52*'4º ESO'!F$6+PERFIL_4_ESO!AL52*'4º ESO'!F$7</f>
        <v>0</v>
      </c>
      <c r="O69" s="15">
        <f>PERFIL_4_ESO!G52*'4º ESO'!G$3+PERFIL_4_ESO!O52*'4º ESO'!G$4+PERFIL_4_ESO!W52*'4º ESO'!G$5+PERFIL_4_ESO!AE52*'4º ESO'!G$6+PERFIL_4_ESO!AM52*'4º ESO'!G$7</f>
        <v>0</v>
      </c>
      <c r="P69" s="15">
        <f>PERFIL_4_ESO!H52*'4º ESO'!H$3+PERFIL_4_ESO!P52*'4º ESO'!H$4+PERFIL_4_ESO!X52*'4º ESO'!H$5+PERFIL_4_ESO!AF52*'4º ESO'!H$6+PERFIL_4_ESO!AN52*'4º ESO'!H$7</f>
        <v>0</v>
      </c>
      <c r="Q69" s="15">
        <f>PERFIL_4_ESO!I52*'4º ESO'!I$3+PERFIL_4_ESO!Q52*'4º ESO'!I$4+PERFIL_4_ESO!Y52*'4º ESO'!I$5+PERFIL_4_ESO!AG52*'4º ESO'!I$6+PERFIL_4_ESO!AO52*'4º ESO'!I$7</f>
        <v>0</v>
      </c>
      <c r="R69" s="15">
        <f>PERFIL_4_ESO!J52*'4º ESO'!J$3+PERFIL_4_ESO!R52*'4º ESO'!J$4+PERFIL_4_ESO!Z52*'4º ESO'!J$5+PERFIL_4_ESO!AH52*'4º ESO'!J$6+PERFIL_4_ESO!AP52*'4º ESO'!J$7</f>
        <v>0</v>
      </c>
      <c r="S69" s="161">
        <f>IF(PERFIL_4_ESO!$AQ52="",0,INDEX($A$9:$J$19,MATCH(PERFIL_4_ESO!$AQ52,$B$9:$B$19,0),3))</f>
        <v>0</v>
      </c>
      <c r="T69" s="32">
        <f>IF(PERFIL_4_ESO!$AQ52="",0,INDEX($A$9:$J$19,MATCH(PERFIL_4_ESO!$AQ52,$B$9:$B$19,0),4))</f>
        <v>0</v>
      </c>
      <c r="U69" s="32">
        <f>IF(PERFIL_4_ESO!$AQ52="",0,INDEX($A$9:$J$19,MATCH(PERFIL_4_ESO!$AQ52,$B$9:$B$19,0),5))</f>
        <v>0</v>
      </c>
      <c r="V69" s="32">
        <f>IF(PERFIL_4_ESO!$AQ52="",0,INDEX($A$9:$J$19,MATCH(PERFIL_4_ESO!$AQ52,$B$9:$B$19,0),6))</f>
        <v>0</v>
      </c>
      <c r="W69" s="32">
        <f>IF(PERFIL_4_ESO!$AQ52="",0,INDEX($A$9:$J$19,MATCH(PERFIL_4_ESO!$AQ52,$B$9:$B$19,0),7))</f>
        <v>0</v>
      </c>
      <c r="X69" s="32">
        <f>IF(PERFIL_4_ESO!$AQ52="",0,INDEX($A$9:$J$19,MATCH(PERFIL_4_ESO!$AQ52,$B$9:$B$19,0),8))</f>
        <v>0</v>
      </c>
      <c r="Y69" s="32">
        <f>IF(PERFIL_4_ESO!$AQ52="",0,INDEX($A$9:$J$19,MATCH(PERFIL_4_ESO!$AQ52,$B$9:$B$19,0),9))</f>
        <v>0</v>
      </c>
      <c r="Z69" s="167">
        <f>IF(PERFIL_4_ESO!$AQ52="",0,INDEX($A$9:$J$19,MATCH(PERFIL_4_ESO!$AQ52,$B$9:$B$19,0),10))</f>
        <v>0</v>
      </c>
      <c r="AA69" s="32">
        <f>IF(PERFIL_4_ESO!$AZ52="",0,INDEX($A$9:$J$19,MATCH(PERFIL_4_ESO!$AZ52,$B$9:$B$19,0),3))</f>
        <v>0</v>
      </c>
      <c r="AB69" s="32">
        <f>IF(PERFIL_4_ESO!$AZ52="",0,INDEX($A$9:$J$19,MATCH(PERFIL_4_ESO!$AZ52,$B$9:$B$19,0),4))</f>
        <v>0</v>
      </c>
      <c r="AC69" s="32">
        <f>IF(PERFIL_4_ESO!$AZ52="",0,INDEX($A$9:$J$19,MATCH(PERFIL_4_ESO!$AZ52,$B$9:$B$19,0),5))</f>
        <v>0</v>
      </c>
      <c r="AD69" s="32">
        <f>IF(PERFIL_4_ESO!$AZ52="",0,INDEX($A$9:$J$19,MATCH(PERFIL_4_ESO!$AZ52,$B$9:$B$19,0),6))</f>
        <v>0</v>
      </c>
      <c r="AE69" s="32">
        <f>IF(PERFIL_4_ESO!$AZ52="",0,INDEX($A$9:$J$19,MATCH(PERFIL_4_ESO!$AZ52,$B$9:$B$19,0),7))</f>
        <v>0</v>
      </c>
      <c r="AF69" s="32">
        <f>IF(PERFIL_4_ESO!$AZ52="",0,INDEX($A$9:$J$19,MATCH(PERFIL_4_ESO!$AZ52,$B$9:$B$19,0),8))</f>
        <v>0</v>
      </c>
      <c r="AG69" s="32">
        <f>IF(PERFIL_4_ESO!$AZ52="",0,INDEX($A$9:$J$19,MATCH(PERFIL_4_ESO!$AZ52,$B$9:$B$19,0),9))</f>
        <v>0</v>
      </c>
      <c r="AH69" s="167">
        <f>IF(PERFIL_4_ESO!$AZ52="",0,INDEX($A$9:$J$19,MATCH(PERFIL_4_ESO!$AZ52,$B$9:$B$19,0),10))</f>
        <v>0</v>
      </c>
      <c r="AI69" s="32">
        <f>IF(PERFIL_4_ESO!$BI52="",0,INDEX($A$9:$J$19,MATCH(PERFIL_4_ESO!$BI52,$B$9:$B$19,0),3))</f>
        <v>0</v>
      </c>
      <c r="AJ69" s="32">
        <f>IF(PERFIL_4_ESO!$BI52="",0,INDEX($A$9:$J$19,MATCH(PERFIL_4_ESO!$BI52,$B$9:$B$19,0),4))</f>
        <v>0</v>
      </c>
      <c r="AK69" s="32">
        <f>IF(PERFIL_4_ESO!$BI52="",0,INDEX($A$9:$J$19,MATCH(PERFIL_4_ESO!$BI52,$B$9:$B$19,0),5))</f>
        <v>0</v>
      </c>
      <c r="AL69" s="32">
        <f>IF(PERFIL_4_ESO!$BI52="",0,INDEX($A$9:$J$19,MATCH(PERFIL_4_ESO!$BI52,$B$9:$B$19,0),6))</f>
        <v>0</v>
      </c>
      <c r="AM69" s="32">
        <f>IF(PERFIL_4_ESO!$BI52="",0,INDEX($A$9:$J$19,MATCH(PERFIL_4_ESO!$BI52,$B$9:$B$19,0),7))</f>
        <v>0</v>
      </c>
      <c r="AN69" s="32">
        <f>IF(PERFIL_4_ESO!$BI52="",0,INDEX($A$9:$J$19,MATCH(PERFIL_4_ESO!$BI52,$B$9:$B$19,0),8))</f>
        <v>0</v>
      </c>
      <c r="AO69" s="32">
        <f>IF(PERFIL_4_ESO!$BI52="",0,INDEX($A$9:$J$19,MATCH(PERFIL_4_ESO!$BI52,$B$9:$B$19,0),9))</f>
        <v>0</v>
      </c>
      <c r="AP69" s="167">
        <f>IF(PERFIL_4_ESO!$BI52="",0,INDEX($A$9:$J$19,MATCH(PERFIL_4_ESO!$BI52,$B$9:$B$19,0),10))</f>
        <v>0</v>
      </c>
      <c r="AQ69" s="68">
        <f>PERFIL_4_ESO!AR52*'4º ESO'!S69+PERFIL_4_ESO!BA52*'4º ESO'!AA69+PERFIL_4_ESO!BJ52*'4º ESO'!AI69</f>
        <v>0</v>
      </c>
      <c r="AR69" s="68">
        <f>PERFIL_4_ESO!AS52*'4º ESO'!T69+PERFIL_4_ESO!BB52*'4º ESO'!AB69+PERFIL_4_ESO!BK52*'4º ESO'!AJ69</f>
        <v>0</v>
      </c>
      <c r="AS69" s="68">
        <f>PERFIL_4_ESO!AT52*'4º ESO'!U69+PERFIL_4_ESO!BC52*'4º ESO'!AC69+PERFIL_4_ESO!BL52*'4º ESO'!AK69</f>
        <v>0</v>
      </c>
      <c r="AT69" s="68">
        <f>PERFIL_4_ESO!AU52*'4º ESO'!V69+PERFIL_4_ESO!BD52*'4º ESO'!AD69+PERFIL_4_ESO!BM52*'4º ESO'!AL69</f>
        <v>0</v>
      </c>
      <c r="AU69" s="68">
        <f>PERFIL_4_ESO!AV52*'4º ESO'!W69+PERFIL_4_ESO!BE52*'4º ESO'!AE69+PERFIL_4_ESO!BN52*'4º ESO'!AM69</f>
        <v>0</v>
      </c>
      <c r="AV69" s="68">
        <f>PERFIL_4_ESO!AW52*'4º ESO'!X69+PERFIL_4_ESO!BF52*'4º ESO'!AF69+PERFIL_4_ESO!BO52*'4º ESO'!AN69</f>
        <v>0</v>
      </c>
      <c r="AW69" s="68">
        <f>PERFIL_4_ESO!AX52*'4º ESO'!Y69+PERFIL_4_ESO!BG52*'4º ESO'!AG69+PERFIL_4_ESO!BP52*'4º ESO'!AO69</f>
        <v>0</v>
      </c>
      <c r="AX69" s="155">
        <f>PERFIL_4_ESO!AY52*'4º ESO'!Z69+PERFIL_4_ESO!BH52*'4º ESO'!AH69+PERFIL_4_ESO!BQ52*'4º ESO'!AP69</f>
        <v>0</v>
      </c>
      <c r="AY69" s="32">
        <f>IF(PERFIL_4_ESO!$BR52="",0,INDEX($A$20:$J$25,MATCH(PERFIL_4_ESO!$BR52,$B$20:$B$25,0),3))</f>
        <v>0</v>
      </c>
      <c r="AZ69" s="32">
        <f>IF(PERFIL_4_ESO!$BR52="",0,INDEX($A$20:$J$25,MATCH(PERFIL_4_ESO!$BR52,$B$20:$B$25,0),4))</f>
        <v>0</v>
      </c>
      <c r="BA69" s="32">
        <f>IF(PERFIL_4_ESO!$BR52="",0,INDEX($A$20:$J$25,MATCH(PERFIL_4_ESO!$BR52,$B$20:$B$25,0),5))</f>
        <v>0</v>
      </c>
      <c r="BB69" s="32">
        <f>IF(PERFIL_4_ESO!$BR52="",0,INDEX($A$20:$J$25,MATCH(PERFIL_4_ESO!$BR52,$B$20:$B$25,0),6))</f>
        <v>0</v>
      </c>
      <c r="BC69" s="32">
        <f>IF(PERFIL_4_ESO!$BR52="",0,INDEX($A$20:$J$25,MATCH(PERFIL_4_ESO!$BR52,$B$20:$B$25,0),7))</f>
        <v>0</v>
      </c>
      <c r="BD69" s="32">
        <f>IF(PERFIL_4_ESO!$BR52="",0,INDEX($A$20:$J$25,MATCH(PERFIL_4_ESO!$BR52,$B$20:$B$25,0),8))</f>
        <v>0</v>
      </c>
      <c r="BE69" s="32">
        <f>IF(PERFIL_4_ESO!$BR52="",0,INDEX($A$20:$J$25,MATCH(PERFIL_4_ESO!$BR52,$B$20:$B$25,0),9))</f>
        <v>0</v>
      </c>
      <c r="BF69" s="167">
        <f>IF(PERFIL_4_ESO!$BR52="",0,INDEX($A$20:$J$25,MATCH(PERFIL_4_ESO!$BR52,$B$20:$B$25,0),10))</f>
        <v>0</v>
      </c>
      <c r="BG69" s="32">
        <f>PERFIL_4_ESO!BS52*'4º ESO'!AY69</f>
        <v>0</v>
      </c>
      <c r="BH69" s="32">
        <f>PERFIL_4_ESO!BT52*'4º ESO'!AZ69</f>
        <v>0</v>
      </c>
      <c r="BI69" s="32">
        <f>PERFIL_4_ESO!BU52*'4º ESO'!BA69</f>
        <v>0</v>
      </c>
      <c r="BJ69" s="32">
        <f>PERFIL_4_ESO!BV52*'4º ESO'!BB69</f>
        <v>0</v>
      </c>
      <c r="BK69" s="32">
        <f>PERFIL_4_ESO!BW52*'4º ESO'!BC69</f>
        <v>0</v>
      </c>
      <c r="BL69" s="32">
        <f>PERFIL_4_ESO!BX52*'4º ESO'!BD69</f>
        <v>0</v>
      </c>
      <c r="BM69" s="32">
        <f>PERFIL_4_ESO!BY52*'4º ESO'!BE69</f>
        <v>0</v>
      </c>
      <c r="BN69" s="167">
        <f>PERFIL_4_ESO!BZ52*'4º ESO'!BF69</f>
        <v>0</v>
      </c>
      <c r="BO69" s="32">
        <f t="shared" si="10"/>
        <v>0</v>
      </c>
      <c r="BP69" s="32">
        <f t="shared" si="11"/>
        <v>0</v>
      </c>
      <c r="BQ69" s="32">
        <f t="shared" si="12"/>
        <v>0</v>
      </c>
      <c r="BR69" s="32">
        <f t="shared" si="13"/>
        <v>0</v>
      </c>
      <c r="BS69" s="32">
        <f t="shared" si="14"/>
        <v>0</v>
      </c>
      <c r="BT69" s="32">
        <f t="shared" si="15"/>
        <v>0</v>
      </c>
      <c r="BU69" s="32">
        <f t="shared" si="16"/>
        <v>0</v>
      </c>
      <c r="BV69" s="167">
        <f t="shared" si="17"/>
        <v>0</v>
      </c>
    </row>
    <row r="70" spans="1:74" ht="17" thickBot="1">
      <c r="A70" s="67">
        <v>40</v>
      </c>
      <c r="B70" s="31" t="s">
        <v>140</v>
      </c>
      <c r="C70" s="94">
        <f t="shared" si="2"/>
        <v>40</v>
      </c>
      <c r="D70" s="95">
        <f t="shared" si="3"/>
        <v>21</v>
      </c>
      <c r="E70" s="95">
        <f t="shared" si="4"/>
        <v>39</v>
      </c>
      <c r="F70" s="95">
        <f t="shared" si="5"/>
        <v>38</v>
      </c>
      <c r="G70" s="95">
        <f t="shared" si="6"/>
        <v>36</v>
      </c>
      <c r="H70" s="95">
        <f t="shared" si="7"/>
        <v>45</v>
      </c>
      <c r="I70" s="95">
        <f t="shared" si="8"/>
        <v>21</v>
      </c>
      <c r="J70" s="96">
        <f t="shared" si="9"/>
        <v>28</v>
      </c>
      <c r="K70" s="100">
        <f>PERFIL_4_ESO!C53*'4º ESO'!C$3+PERFIL_4_ESO!K53*'4º ESO'!C$4+PERFIL_4_ESO!S53*'4º ESO'!C$5+PERFIL_4_ESO!AA53*'4º ESO'!C$6+PERFIL_4_ESO!AI53*'4º ESO'!C$7</f>
        <v>0</v>
      </c>
      <c r="L70" s="101">
        <f>PERFIL_4_ESO!D53*'4º ESO'!D$3+PERFIL_4_ESO!L53*'4º ESO'!D$4+PERFIL_4_ESO!T53*'4º ESO'!D$5+PERFIL_4_ESO!AB53*'4º ESO'!D$6+PERFIL_4_ESO!AJ53*'4º ESO'!D$7</f>
        <v>0</v>
      </c>
      <c r="M70" s="101">
        <f>PERFIL_4_ESO!E53*'4º ESO'!E$3+PERFIL_4_ESO!M53*'4º ESO'!E$4+PERFIL_4_ESO!U53*'4º ESO'!E$5+PERFIL_4_ESO!AC53*'4º ESO'!E$6+PERFIL_4_ESO!AK53*'4º ESO'!E$7</f>
        <v>0</v>
      </c>
      <c r="N70" s="101">
        <f>PERFIL_4_ESO!F53*'4º ESO'!F$3+PERFIL_4_ESO!N53*'4º ESO'!F$4+PERFIL_4_ESO!V53*'4º ESO'!F$5+PERFIL_4_ESO!AD53*'4º ESO'!F$6+PERFIL_4_ESO!AL53*'4º ESO'!F$7</f>
        <v>0</v>
      </c>
      <c r="O70" s="101">
        <f>PERFIL_4_ESO!G53*'4º ESO'!G$3+PERFIL_4_ESO!O53*'4º ESO'!G$4+PERFIL_4_ESO!W53*'4º ESO'!G$5+PERFIL_4_ESO!AE53*'4º ESO'!G$6+PERFIL_4_ESO!AM53*'4º ESO'!G$7</f>
        <v>0</v>
      </c>
      <c r="P70" s="101">
        <f>PERFIL_4_ESO!H53*'4º ESO'!H$3+PERFIL_4_ESO!P53*'4º ESO'!H$4+PERFIL_4_ESO!X53*'4º ESO'!H$5+PERFIL_4_ESO!AF53*'4º ESO'!H$6+PERFIL_4_ESO!AN53*'4º ESO'!H$7</f>
        <v>0</v>
      </c>
      <c r="Q70" s="101">
        <f>PERFIL_4_ESO!I53*'4º ESO'!I$3+PERFIL_4_ESO!Q53*'4º ESO'!I$4+PERFIL_4_ESO!Y53*'4º ESO'!I$5+PERFIL_4_ESO!AG53*'4º ESO'!I$6+PERFIL_4_ESO!AO53*'4º ESO'!I$7</f>
        <v>0</v>
      </c>
      <c r="R70" s="101">
        <f>PERFIL_4_ESO!J53*'4º ESO'!J$3+PERFIL_4_ESO!R53*'4º ESO'!J$4+PERFIL_4_ESO!Z53*'4º ESO'!J$5+PERFIL_4_ESO!AH53*'4º ESO'!J$6+PERFIL_4_ESO!AP53*'4º ESO'!J$7</f>
        <v>0</v>
      </c>
      <c r="S70" s="162">
        <f>IF(PERFIL_4_ESO!$AQ53="",0,INDEX($A$9:$J$19,MATCH(PERFIL_4_ESO!$AQ53,$B$9:$B$19,0),3))</f>
        <v>0</v>
      </c>
      <c r="T70" s="163">
        <f>IF(PERFIL_4_ESO!$AQ53="",0,INDEX($A$9:$J$19,MATCH(PERFIL_4_ESO!$AQ53,$B$9:$B$19,0),4))</f>
        <v>0</v>
      </c>
      <c r="U70" s="163">
        <f>IF(PERFIL_4_ESO!$AQ53="",0,INDEX($A$9:$J$19,MATCH(PERFIL_4_ESO!$AQ53,$B$9:$B$19,0),5))</f>
        <v>0</v>
      </c>
      <c r="V70" s="163">
        <f>IF(PERFIL_4_ESO!$AQ53="",0,INDEX($A$9:$J$19,MATCH(PERFIL_4_ESO!$AQ53,$B$9:$B$19,0),6))</f>
        <v>0</v>
      </c>
      <c r="W70" s="163">
        <f>IF(PERFIL_4_ESO!$AQ53="",0,INDEX($A$9:$J$19,MATCH(PERFIL_4_ESO!$AQ53,$B$9:$B$19,0),7))</f>
        <v>0</v>
      </c>
      <c r="X70" s="163">
        <f>IF(PERFIL_4_ESO!$AQ53="",0,INDEX($A$9:$J$19,MATCH(PERFIL_4_ESO!$AQ53,$B$9:$B$19,0),8))</f>
        <v>0</v>
      </c>
      <c r="Y70" s="163">
        <f>IF(PERFIL_4_ESO!$AQ53="",0,INDEX($A$9:$J$19,MATCH(PERFIL_4_ESO!$AQ53,$B$9:$B$19,0),9))</f>
        <v>0</v>
      </c>
      <c r="Z70" s="168">
        <f>IF(PERFIL_4_ESO!$AQ53="",0,INDEX($A$9:$J$19,MATCH(PERFIL_4_ESO!$AQ53,$B$9:$B$19,0),10))</f>
        <v>0</v>
      </c>
      <c r="AA70" s="163">
        <f>IF(PERFIL_4_ESO!$AZ53="",0,INDEX($A$9:$J$19,MATCH(PERFIL_4_ESO!$AZ53,$B$9:$B$19,0),3))</f>
        <v>0</v>
      </c>
      <c r="AB70" s="163">
        <f>IF(PERFIL_4_ESO!$AZ53="",0,INDEX($A$9:$J$19,MATCH(PERFIL_4_ESO!$AZ53,$B$9:$B$19,0),4))</f>
        <v>0</v>
      </c>
      <c r="AC70" s="163">
        <f>IF(PERFIL_4_ESO!$AZ53="",0,INDEX($A$9:$J$19,MATCH(PERFIL_4_ESO!$AZ53,$B$9:$B$19,0),5))</f>
        <v>0</v>
      </c>
      <c r="AD70" s="163">
        <f>IF(PERFIL_4_ESO!$AZ53="",0,INDEX($A$9:$J$19,MATCH(PERFIL_4_ESO!$AZ53,$B$9:$B$19,0),6))</f>
        <v>0</v>
      </c>
      <c r="AE70" s="163">
        <f>IF(PERFIL_4_ESO!$AZ53="",0,INDEX($A$9:$J$19,MATCH(PERFIL_4_ESO!$AZ53,$B$9:$B$19,0),7))</f>
        <v>0</v>
      </c>
      <c r="AF70" s="163">
        <f>IF(PERFIL_4_ESO!$AZ53="",0,INDEX($A$9:$J$19,MATCH(PERFIL_4_ESO!$AZ53,$B$9:$B$19,0),8))</f>
        <v>0</v>
      </c>
      <c r="AG70" s="163">
        <f>IF(PERFIL_4_ESO!$AZ53="",0,INDEX($A$9:$J$19,MATCH(PERFIL_4_ESO!$AZ53,$B$9:$B$19,0),9))</f>
        <v>0</v>
      </c>
      <c r="AH70" s="168">
        <f>IF(PERFIL_4_ESO!$AZ53="",0,INDEX($A$9:$J$19,MATCH(PERFIL_4_ESO!$AZ53,$B$9:$B$19,0),10))</f>
        <v>0</v>
      </c>
      <c r="AI70" s="163">
        <f>IF(PERFIL_4_ESO!$BI53="",0,INDEX($A$9:$J$19,MATCH(PERFIL_4_ESO!$BI53,$B$9:$B$19,0),3))</f>
        <v>0</v>
      </c>
      <c r="AJ70" s="163">
        <f>IF(PERFIL_4_ESO!$BI53="",0,INDEX($A$9:$J$19,MATCH(PERFIL_4_ESO!$BI53,$B$9:$B$19,0),4))</f>
        <v>0</v>
      </c>
      <c r="AK70" s="163">
        <f>IF(PERFIL_4_ESO!$BI53="",0,INDEX($A$9:$J$19,MATCH(PERFIL_4_ESO!$BI53,$B$9:$B$19,0),5))</f>
        <v>0</v>
      </c>
      <c r="AL70" s="163">
        <f>IF(PERFIL_4_ESO!$BI53="",0,INDEX($A$9:$J$19,MATCH(PERFIL_4_ESO!$BI53,$B$9:$B$19,0),6))</f>
        <v>0</v>
      </c>
      <c r="AM70" s="163">
        <f>IF(PERFIL_4_ESO!$BI53="",0,INDEX($A$9:$J$19,MATCH(PERFIL_4_ESO!$BI53,$B$9:$B$19,0),7))</f>
        <v>0</v>
      </c>
      <c r="AN70" s="163">
        <f>IF(PERFIL_4_ESO!$BI53="",0,INDEX($A$9:$J$19,MATCH(PERFIL_4_ESO!$BI53,$B$9:$B$19,0),8))</f>
        <v>0</v>
      </c>
      <c r="AO70" s="163">
        <f>IF(PERFIL_4_ESO!$BI53="",0,INDEX($A$9:$J$19,MATCH(PERFIL_4_ESO!$BI53,$B$9:$B$19,0),9))</f>
        <v>0</v>
      </c>
      <c r="AP70" s="168">
        <f>IF(PERFIL_4_ESO!$BI53="",0,INDEX($A$9:$J$19,MATCH(PERFIL_4_ESO!$BI53,$B$9:$B$19,0),10))</f>
        <v>0</v>
      </c>
      <c r="AQ70" s="157">
        <f>PERFIL_4_ESO!AR53*'4º ESO'!S70+PERFIL_4_ESO!BA53*'4º ESO'!AA70+PERFIL_4_ESO!BJ53*'4º ESO'!AI70</f>
        <v>0</v>
      </c>
      <c r="AR70" s="157">
        <f>PERFIL_4_ESO!AS53*'4º ESO'!T70+PERFIL_4_ESO!BB53*'4º ESO'!AB70+PERFIL_4_ESO!BK53*'4º ESO'!AJ70</f>
        <v>0</v>
      </c>
      <c r="AS70" s="157">
        <f>PERFIL_4_ESO!AT53*'4º ESO'!U70+PERFIL_4_ESO!BC53*'4º ESO'!AC70+PERFIL_4_ESO!BL53*'4º ESO'!AK70</f>
        <v>0</v>
      </c>
      <c r="AT70" s="157">
        <f>PERFIL_4_ESO!AU53*'4º ESO'!V70+PERFIL_4_ESO!BD53*'4º ESO'!AD70+PERFIL_4_ESO!BM53*'4º ESO'!AL70</f>
        <v>0</v>
      </c>
      <c r="AU70" s="157">
        <f>PERFIL_4_ESO!AV53*'4º ESO'!W70+PERFIL_4_ESO!BE53*'4º ESO'!AE70+PERFIL_4_ESO!BN53*'4º ESO'!AM70</f>
        <v>0</v>
      </c>
      <c r="AV70" s="157">
        <f>PERFIL_4_ESO!AW53*'4º ESO'!X70+PERFIL_4_ESO!BF53*'4º ESO'!AF70+PERFIL_4_ESO!BO53*'4º ESO'!AN70</f>
        <v>0</v>
      </c>
      <c r="AW70" s="157">
        <f>PERFIL_4_ESO!AX53*'4º ESO'!Y70+PERFIL_4_ESO!BG53*'4º ESO'!AG70+PERFIL_4_ESO!BP53*'4º ESO'!AO70</f>
        <v>0</v>
      </c>
      <c r="AX70" s="158">
        <f>PERFIL_4_ESO!AY53*'4º ESO'!Z70+PERFIL_4_ESO!BH53*'4º ESO'!AH70+PERFIL_4_ESO!BQ53*'4º ESO'!AP70</f>
        <v>0</v>
      </c>
      <c r="AY70" s="163">
        <f>IF(PERFIL_4_ESO!$BR53="",0,INDEX($A$20:$J$25,MATCH(PERFIL_4_ESO!$BR53,$B$20:$B$25,0),3))</f>
        <v>0</v>
      </c>
      <c r="AZ70" s="163">
        <f>IF(PERFIL_4_ESO!$BR53="",0,INDEX($A$20:$J$25,MATCH(PERFIL_4_ESO!$BR53,$B$20:$B$25,0),4))</f>
        <v>0</v>
      </c>
      <c r="BA70" s="163">
        <f>IF(PERFIL_4_ESO!$BR53="",0,INDEX($A$20:$J$25,MATCH(PERFIL_4_ESO!$BR53,$B$20:$B$25,0),5))</f>
        <v>0</v>
      </c>
      <c r="BB70" s="163">
        <f>IF(PERFIL_4_ESO!$BR53="",0,INDEX($A$20:$J$25,MATCH(PERFIL_4_ESO!$BR53,$B$20:$B$25,0),6))</f>
        <v>0</v>
      </c>
      <c r="BC70" s="163">
        <f>IF(PERFIL_4_ESO!$BR53="",0,INDEX($A$20:$J$25,MATCH(PERFIL_4_ESO!$BR53,$B$20:$B$25,0),7))</f>
        <v>0</v>
      </c>
      <c r="BD70" s="163">
        <f>IF(PERFIL_4_ESO!$BR53="",0,INDEX($A$20:$J$25,MATCH(PERFIL_4_ESO!$BR53,$B$20:$B$25,0),8))</f>
        <v>0</v>
      </c>
      <c r="BE70" s="163">
        <f>IF(PERFIL_4_ESO!$BR53="",0,INDEX($A$20:$J$25,MATCH(PERFIL_4_ESO!$BR53,$B$20:$B$25,0),9))</f>
        <v>0</v>
      </c>
      <c r="BF70" s="168">
        <f>IF(PERFIL_4_ESO!$BR53="",0,INDEX($A$20:$J$25,MATCH(PERFIL_4_ESO!$BR53,$B$20:$B$25,0),10))</f>
        <v>0</v>
      </c>
      <c r="BG70" s="163">
        <f>PERFIL_4_ESO!BS53*'4º ESO'!AY70</f>
        <v>0</v>
      </c>
      <c r="BH70" s="163">
        <f>PERFIL_4_ESO!BT53*'4º ESO'!AZ70</f>
        <v>0</v>
      </c>
      <c r="BI70" s="163">
        <f>PERFIL_4_ESO!BU53*'4º ESO'!BA70</f>
        <v>0</v>
      </c>
      <c r="BJ70" s="163">
        <f>PERFIL_4_ESO!BV53*'4º ESO'!BB70</f>
        <v>0</v>
      </c>
      <c r="BK70" s="163">
        <f>PERFIL_4_ESO!BW53*'4º ESO'!BC70</f>
        <v>0</v>
      </c>
      <c r="BL70" s="163">
        <f>PERFIL_4_ESO!BX53*'4º ESO'!BD70</f>
        <v>0</v>
      </c>
      <c r="BM70" s="163">
        <f>PERFIL_4_ESO!BY53*'4º ESO'!BE70</f>
        <v>0</v>
      </c>
      <c r="BN70" s="168">
        <f>PERFIL_4_ESO!BZ53*'4º ESO'!BF70</f>
        <v>0</v>
      </c>
      <c r="BO70" s="163">
        <f t="shared" si="10"/>
        <v>0</v>
      </c>
      <c r="BP70" s="163">
        <f t="shared" si="11"/>
        <v>0</v>
      </c>
      <c r="BQ70" s="163">
        <f t="shared" si="12"/>
        <v>0</v>
      </c>
      <c r="BR70" s="163">
        <f t="shared" si="13"/>
        <v>0</v>
      </c>
      <c r="BS70" s="163">
        <f t="shared" si="14"/>
        <v>0</v>
      </c>
      <c r="BT70" s="163">
        <f t="shared" si="15"/>
        <v>0</v>
      </c>
      <c r="BU70" s="163">
        <f t="shared" si="16"/>
        <v>0</v>
      </c>
      <c r="BV70" s="168">
        <f t="shared" si="17"/>
        <v>0</v>
      </c>
    </row>
  </sheetData>
  <mergeCells count="10">
    <mergeCell ref="C28:J29"/>
    <mergeCell ref="AY28:BF29"/>
    <mergeCell ref="BO28:BV29"/>
    <mergeCell ref="K28:R29"/>
    <mergeCell ref="AQ28:AX29"/>
    <mergeCell ref="BG28:BN29"/>
    <mergeCell ref="S29:Z29"/>
    <mergeCell ref="AA29:AH29"/>
    <mergeCell ref="AI29:AP29"/>
    <mergeCell ref="S28:AP28"/>
  </mergeCells>
  <dataValidations disablePrompts="1" count="1">
    <dataValidation type="list" showInputMessage="1" showErrorMessage="1" sqref="L8" xr:uid="{E3D5EBF0-B860-384A-9A88-F314A7E7354B}">
      <formula1>$B$9:$B$19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BF66-00CF-3F4A-9BB8-185DE3B0E6CD}">
  <dimension ref="A1:BF70"/>
  <sheetViews>
    <sheetView zoomScale="98" zoomScaleNormal="98" workbookViewId="0">
      <pane xSplit="2" ySplit="2" topLeftCell="C27" activePane="bottomRight" state="frozen"/>
      <selection pane="topRight" activeCell="C1" sqref="C1"/>
      <selection pane="bottomLeft" activeCell="A2" sqref="A2"/>
      <selection pane="bottomRight" activeCell="AF31" sqref="AF31"/>
    </sheetView>
  </sheetViews>
  <sheetFormatPr baseColWidth="10" defaultRowHeight="16"/>
  <cols>
    <col min="1" max="1" width="3.33203125" bestFit="1" customWidth="1"/>
    <col min="2" max="2" width="49.1640625" bestFit="1" customWidth="1"/>
  </cols>
  <sheetData>
    <row r="1" spans="1:18" ht="166" thickBot="1">
      <c r="C1" s="76" t="s">
        <v>85</v>
      </c>
      <c r="D1" s="77" t="s">
        <v>86</v>
      </c>
      <c r="E1" s="77" t="s">
        <v>87</v>
      </c>
      <c r="F1" s="77" t="s">
        <v>88</v>
      </c>
      <c r="G1" s="77" t="s">
        <v>89</v>
      </c>
      <c r="H1" s="77" t="s">
        <v>90</v>
      </c>
      <c r="I1" s="77" t="s">
        <v>91</v>
      </c>
      <c r="J1" s="77" t="s">
        <v>92</v>
      </c>
      <c r="K1" s="169"/>
      <c r="L1" s="169"/>
      <c r="M1" s="169"/>
      <c r="N1" s="169"/>
      <c r="O1" s="169"/>
      <c r="P1" s="169"/>
      <c r="Q1" s="169"/>
      <c r="R1" s="169"/>
    </row>
    <row r="2" spans="1:18" ht="15.75" customHeight="1" thickBot="1">
      <c r="A2" s="1" t="s">
        <v>0</v>
      </c>
      <c r="B2" s="2" t="s">
        <v>1</v>
      </c>
      <c r="C2" s="78" t="s">
        <v>94</v>
      </c>
      <c r="D2" s="79" t="s">
        <v>95</v>
      </c>
      <c r="E2" s="79" t="s">
        <v>96</v>
      </c>
      <c r="F2" s="79" t="s">
        <v>97</v>
      </c>
      <c r="G2" s="79" t="s">
        <v>98</v>
      </c>
      <c r="H2" s="79" t="s">
        <v>99</v>
      </c>
      <c r="I2" s="79" t="s">
        <v>100</v>
      </c>
      <c r="J2" s="79" t="s">
        <v>72</v>
      </c>
      <c r="K2" s="170"/>
      <c r="L2" s="170"/>
      <c r="M2" s="170"/>
      <c r="N2" s="170"/>
      <c r="O2" s="170"/>
      <c r="P2" s="170"/>
      <c r="Q2" s="170"/>
      <c r="R2" s="170"/>
    </row>
    <row r="3" spans="1:18">
      <c r="A3" s="83"/>
      <c r="B3" s="17" t="s">
        <v>193</v>
      </c>
      <c r="C3" s="68">
        <v>6</v>
      </c>
      <c r="D3" s="68">
        <v>1</v>
      </c>
      <c r="E3" s="68">
        <v>16</v>
      </c>
      <c r="F3" s="68">
        <v>10</v>
      </c>
      <c r="G3" s="68">
        <v>11</v>
      </c>
      <c r="H3" s="68">
        <v>6</v>
      </c>
      <c r="I3" s="68">
        <v>6</v>
      </c>
      <c r="J3" s="68">
        <v>2</v>
      </c>
      <c r="K3" s="68"/>
      <c r="L3" s="68"/>
      <c r="M3" s="68"/>
      <c r="N3" s="68"/>
      <c r="O3" s="68"/>
      <c r="P3" s="68"/>
      <c r="Q3" s="68"/>
      <c r="R3" s="68"/>
    </row>
    <row r="4" spans="1:18">
      <c r="A4" s="4"/>
      <c r="B4" s="18" t="s">
        <v>194</v>
      </c>
      <c r="C4" s="68">
        <v>11</v>
      </c>
      <c r="D4" s="68">
        <v>6</v>
      </c>
      <c r="E4" s="68">
        <v>2</v>
      </c>
      <c r="F4" s="68">
        <v>3</v>
      </c>
      <c r="G4" s="68">
        <v>12</v>
      </c>
      <c r="H4" s="68">
        <v>15</v>
      </c>
      <c r="I4" s="68">
        <v>3</v>
      </c>
      <c r="J4" s="68">
        <v>8</v>
      </c>
      <c r="K4" s="68"/>
      <c r="L4" s="68"/>
      <c r="M4" s="68"/>
      <c r="N4" s="68"/>
      <c r="O4" s="68"/>
      <c r="P4" s="68"/>
      <c r="Q4" s="68"/>
      <c r="R4" s="68"/>
    </row>
    <row r="5" spans="1:18">
      <c r="A5" s="4"/>
      <c r="B5" s="18" t="s">
        <v>77</v>
      </c>
      <c r="C5" s="68">
        <v>2</v>
      </c>
      <c r="D5" s="68">
        <v>0</v>
      </c>
      <c r="E5" s="68">
        <v>3</v>
      </c>
      <c r="F5" s="68">
        <v>1</v>
      </c>
      <c r="G5" s="68">
        <v>7</v>
      </c>
      <c r="H5" s="68">
        <v>4</v>
      </c>
      <c r="I5" s="68">
        <v>4</v>
      </c>
      <c r="J5" s="68">
        <v>4</v>
      </c>
      <c r="K5" s="68"/>
      <c r="L5" s="68"/>
      <c r="M5" s="68"/>
      <c r="N5" s="68"/>
      <c r="O5" s="68"/>
      <c r="P5" s="68"/>
      <c r="Q5" s="68"/>
      <c r="R5" s="68"/>
    </row>
    <row r="6" spans="1:18">
      <c r="A6" s="4"/>
      <c r="B6" s="18" t="s">
        <v>81</v>
      </c>
      <c r="C6" s="68">
        <v>6</v>
      </c>
      <c r="D6" s="68">
        <v>11</v>
      </c>
      <c r="E6" s="68">
        <v>5</v>
      </c>
      <c r="F6" s="68">
        <v>3</v>
      </c>
      <c r="G6" s="68">
        <v>9</v>
      </c>
      <c r="H6" s="68">
        <v>2</v>
      </c>
      <c r="I6" s="68">
        <v>1</v>
      </c>
      <c r="J6" s="68">
        <v>4</v>
      </c>
      <c r="K6" s="68"/>
      <c r="L6" s="68"/>
      <c r="M6" s="68"/>
      <c r="N6" s="68"/>
      <c r="O6" s="68"/>
      <c r="P6" s="68"/>
      <c r="Q6" s="68"/>
      <c r="R6" s="68"/>
    </row>
    <row r="7" spans="1:18" ht="17" thickBot="1">
      <c r="A7" s="7"/>
      <c r="B7" s="106" t="s">
        <v>155</v>
      </c>
      <c r="C7" s="80">
        <f t="shared" ref="C7:J7" si="0">SUM(C3:C6)</f>
        <v>25</v>
      </c>
      <c r="D7" s="80">
        <f t="shared" si="0"/>
        <v>18</v>
      </c>
      <c r="E7" s="80">
        <f t="shared" si="0"/>
        <v>26</v>
      </c>
      <c r="F7" s="80">
        <f t="shared" si="0"/>
        <v>17</v>
      </c>
      <c r="G7" s="80">
        <f t="shared" si="0"/>
        <v>39</v>
      </c>
      <c r="H7" s="80">
        <f t="shared" si="0"/>
        <v>27</v>
      </c>
      <c r="I7" s="80">
        <f t="shared" si="0"/>
        <v>14</v>
      </c>
      <c r="J7" s="80">
        <f t="shared" si="0"/>
        <v>18</v>
      </c>
      <c r="K7" s="68"/>
      <c r="L7" s="68"/>
      <c r="M7" s="68"/>
      <c r="N7" s="68"/>
      <c r="O7" s="68"/>
      <c r="P7" s="68"/>
      <c r="Q7" s="68"/>
      <c r="R7" s="68"/>
    </row>
    <row r="8" spans="1:18">
      <c r="A8" s="3">
        <v>1</v>
      </c>
      <c r="B8" s="105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1:18">
      <c r="A9" s="4">
        <v>2</v>
      </c>
      <c r="B9" s="105" t="s">
        <v>51</v>
      </c>
      <c r="C9" s="68">
        <v>6</v>
      </c>
      <c r="D9" s="68">
        <v>0</v>
      </c>
      <c r="E9" s="68">
        <v>13</v>
      </c>
      <c r="F9" s="68">
        <v>12</v>
      </c>
      <c r="G9" s="68">
        <v>5</v>
      </c>
      <c r="H9" s="68">
        <v>3</v>
      </c>
      <c r="I9" s="68">
        <v>5</v>
      </c>
      <c r="J9" s="68">
        <v>3</v>
      </c>
      <c r="K9" s="68"/>
      <c r="L9" s="68"/>
      <c r="M9" s="68"/>
      <c r="N9" s="68"/>
      <c r="O9" s="68"/>
      <c r="P9" s="68"/>
      <c r="Q9" s="68"/>
      <c r="R9" s="68"/>
    </row>
    <row r="10" spans="1:18">
      <c r="A10" s="4">
        <v>3</v>
      </c>
      <c r="B10" s="105" t="s">
        <v>78</v>
      </c>
      <c r="C10" s="68">
        <v>6</v>
      </c>
      <c r="D10" s="68">
        <v>1</v>
      </c>
      <c r="E10" s="68">
        <v>10</v>
      </c>
      <c r="F10" s="68">
        <v>6</v>
      </c>
      <c r="G10" s="68">
        <v>7</v>
      </c>
      <c r="H10" s="68">
        <v>3</v>
      </c>
      <c r="I10" s="68">
        <v>3</v>
      </c>
      <c r="J10" s="68">
        <v>5</v>
      </c>
      <c r="K10" s="68"/>
      <c r="L10" s="68"/>
      <c r="M10" s="68"/>
      <c r="N10" s="68"/>
      <c r="O10" s="68"/>
      <c r="P10" s="68"/>
      <c r="Q10" s="68"/>
      <c r="R10" s="68"/>
    </row>
    <row r="11" spans="1:18">
      <c r="A11" s="4">
        <v>4</v>
      </c>
      <c r="B11" s="105" t="s">
        <v>55</v>
      </c>
      <c r="C11" s="68">
        <v>1</v>
      </c>
      <c r="D11" s="68">
        <v>0</v>
      </c>
      <c r="E11" s="68">
        <v>3</v>
      </c>
      <c r="F11" s="68">
        <v>9</v>
      </c>
      <c r="G11" s="68">
        <v>8</v>
      </c>
      <c r="H11" s="68">
        <v>6</v>
      </c>
      <c r="I11" s="68">
        <v>3</v>
      </c>
      <c r="J11" s="68">
        <v>0</v>
      </c>
      <c r="K11" s="68"/>
      <c r="L11" s="68"/>
      <c r="M11" s="68"/>
      <c r="N11" s="68"/>
      <c r="O11" s="68"/>
      <c r="P11" s="68"/>
      <c r="Q11" s="68"/>
      <c r="R11" s="68"/>
    </row>
    <row r="12" spans="1:18">
      <c r="A12" s="4">
        <v>5</v>
      </c>
      <c r="B12" s="105" t="s">
        <v>56</v>
      </c>
      <c r="C12" s="68">
        <v>4</v>
      </c>
      <c r="D12" s="68">
        <v>2</v>
      </c>
      <c r="E12" s="68">
        <v>3</v>
      </c>
      <c r="F12" s="68">
        <v>3</v>
      </c>
      <c r="G12" s="68">
        <v>6</v>
      </c>
      <c r="H12" s="68">
        <v>5</v>
      </c>
      <c r="I12" s="68">
        <v>13</v>
      </c>
      <c r="J12" s="68">
        <v>2</v>
      </c>
      <c r="K12" s="68"/>
      <c r="L12" s="68"/>
      <c r="M12" s="68"/>
      <c r="N12" s="68"/>
      <c r="O12" s="68"/>
      <c r="P12" s="68"/>
      <c r="Q12" s="68"/>
      <c r="R12" s="68"/>
    </row>
    <row r="13" spans="1:18">
      <c r="A13" s="4">
        <v>6</v>
      </c>
      <c r="B13" s="105" t="s">
        <v>65</v>
      </c>
      <c r="C13" s="68">
        <v>3</v>
      </c>
      <c r="D13" s="68">
        <v>8</v>
      </c>
      <c r="E13" s="68">
        <v>3</v>
      </c>
      <c r="F13" s="68">
        <v>1</v>
      </c>
      <c r="G13" s="68">
        <v>1</v>
      </c>
      <c r="H13" s="68">
        <v>1</v>
      </c>
      <c r="I13" s="68">
        <v>1</v>
      </c>
      <c r="J13" s="68">
        <v>2</v>
      </c>
      <c r="K13" s="68"/>
      <c r="L13" s="68"/>
      <c r="M13" s="68"/>
      <c r="N13" s="68"/>
      <c r="O13" s="68"/>
      <c r="P13" s="68"/>
      <c r="Q13" s="68"/>
      <c r="R13" s="68"/>
    </row>
    <row r="14" spans="1:18">
      <c r="A14" s="4">
        <v>7</v>
      </c>
      <c r="B14" s="105" t="s">
        <v>64</v>
      </c>
      <c r="C14" s="68">
        <v>0</v>
      </c>
      <c r="D14" s="68">
        <v>0</v>
      </c>
      <c r="E14" s="68">
        <v>0</v>
      </c>
      <c r="F14" s="68">
        <v>2</v>
      </c>
      <c r="G14" s="68">
        <v>11</v>
      </c>
      <c r="H14" s="68">
        <v>7</v>
      </c>
      <c r="I14" s="68">
        <v>6</v>
      </c>
      <c r="J14" s="68">
        <v>0</v>
      </c>
      <c r="K14" s="68"/>
      <c r="L14" s="68"/>
      <c r="M14" s="68"/>
      <c r="N14" s="68"/>
      <c r="O14" s="68"/>
      <c r="P14" s="68"/>
      <c r="Q14" s="68"/>
      <c r="R14" s="68"/>
    </row>
    <row r="15" spans="1:18">
      <c r="A15" s="4">
        <v>8</v>
      </c>
      <c r="B15" s="105" t="s">
        <v>61</v>
      </c>
      <c r="C15" s="68">
        <v>3</v>
      </c>
      <c r="D15" s="68">
        <v>1</v>
      </c>
      <c r="E15" s="68">
        <v>1</v>
      </c>
      <c r="F15" s="68">
        <v>7</v>
      </c>
      <c r="G15" s="68">
        <v>8</v>
      </c>
      <c r="H15" s="68">
        <v>3</v>
      </c>
      <c r="I15" s="68">
        <v>2</v>
      </c>
      <c r="J15" s="68">
        <v>8</v>
      </c>
      <c r="K15" s="68"/>
      <c r="L15" s="68"/>
      <c r="M15" s="68"/>
      <c r="N15" s="68"/>
      <c r="O15" s="68"/>
      <c r="P15" s="68"/>
      <c r="Q15" s="68"/>
      <c r="R15" s="68"/>
    </row>
    <row r="16" spans="1:18">
      <c r="A16" s="4">
        <v>9</v>
      </c>
      <c r="B16" s="105" t="s">
        <v>83</v>
      </c>
      <c r="C16" s="68">
        <v>5</v>
      </c>
      <c r="D16" s="68">
        <v>1</v>
      </c>
      <c r="E16" s="68">
        <v>1</v>
      </c>
      <c r="F16" s="68">
        <v>5</v>
      </c>
      <c r="G16" s="68">
        <v>6</v>
      </c>
      <c r="H16" s="68">
        <v>4</v>
      </c>
      <c r="I16" s="68">
        <v>4</v>
      </c>
      <c r="J16" s="68">
        <v>5</v>
      </c>
      <c r="K16" s="68"/>
      <c r="L16" s="68"/>
      <c r="M16" s="68"/>
      <c r="N16" s="68"/>
      <c r="O16" s="68"/>
      <c r="P16" s="68"/>
      <c r="Q16" s="68"/>
      <c r="R16" s="68"/>
    </row>
    <row r="17" spans="1:58">
      <c r="A17" s="4">
        <v>10</v>
      </c>
      <c r="B17" s="105" t="s">
        <v>74</v>
      </c>
      <c r="C17" s="68">
        <v>1</v>
      </c>
      <c r="D17" s="68">
        <v>2</v>
      </c>
      <c r="E17" s="68">
        <v>9</v>
      </c>
      <c r="F17" s="68">
        <v>8</v>
      </c>
      <c r="G17" s="68">
        <v>7</v>
      </c>
      <c r="H17" s="68">
        <v>2</v>
      </c>
      <c r="I17" s="68">
        <v>3</v>
      </c>
      <c r="J17" s="68">
        <v>2</v>
      </c>
      <c r="K17" s="68"/>
      <c r="L17" s="68"/>
      <c r="M17" s="68"/>
      <c r="N17" s="68"/>
      <c r="O17" s="68"/>
      <c r="P17" s="68"/>
      <c r="Q17" s="68"/>
      <c r="R17" s="68"/>
    </row>
    <row r="18" spans="1:58">
      <c r="A18" s="4">
        <v>11</v>
      </c>
      <c r="B18" s="105" t="s">
        <v>84</v>
      </c>
      <c r="C18" s="68">
        <v>6</v>
      </c>
      <c r="D18" s="68">
        <v>11</v>
      </c>
      <c r="E18" s="68">
        <v>5</v>
      </c>
      <c r="F18" s="68">
        <v>3</v>
      </c>
      <c r="G18" s="68">
        <v>9</v>
      </c>
      <c r="H18" s="68">
        <v>2</v>
      </c>
      <c r="I18" s="68">
        <v>1</v>
      </c>
      <c r="J18" s="68">
        <v>3</v>
      </c>
      <c r="K18" s="68"/>
      <c r="L18" s="68"/>
      <c r="M18" s="68"/>
      <c r="N18" s="68"/>
      <c r="O18" s="68"/>
      <c r="P18" s="68"/>
      <c r="Q18" s="68"/>
      <c r="R18" s="68"/>
    </row>
    <row r="19" spans="1:58" ht="17" thickBot="1">
      <c r="A19" s="4">
        <v>12</v>
      </c>
      <c r="B19" s="105" t="s">
        <v>204</v>
      </c>
      <c r="C19" s="68">
        <v>3</v>
      </c>
      <c r="D19" s="68">
        <v>2</v>
      </c>
      <c r="E19" s="68">
        <v>11</v>
      </c>
      <c r="F19" s="68">
        <v>10</v>
      </c>
      <c r="G19" s="68">
        <v>7</v>
      </c>
      <c r="H19" s="68">
        <v>1</v>
      </c>
      <c r="I19" s="68">
        <v>5</v>
      </c>
      <c r="J19" s="68">
        <v>3</v>
      </c>
      <c r="K19" s="68"/>
      <c r="L19" s="68"/>
      <c r="M19" s="68"/>
      <c r="N19" s="68"/>
      <c r="O19" s="68"/>
      <c r="P19" s="68"/>
      <c r="Q19" s="68"/>
      <c r="R19" s="68"/>
    </row>
    <row r="20" spans="1:58">
      <c r="A20" s="83">
        <v>1</v>
      </c>
      <c r="B20" s="84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</row>
    <row r="21" spans="1:58">
      <c r="A21" s="4">
        <v>2</v>
      </c>
      <c r="B21" s="85" t="s">
        <v>62</v>
      </c>
      <c r="C21" s="68">
        <v>10</v>
      </c>
      <c r="D21" s="68">
        <v>0</v>
      </c>
      <c r="E21" s="68">
        <v>3</v>
      </c>
      <c r="F21" s="68">
        <v>2</v>
      </c>
      <c r="G21" s="68">
        <v>4</v>
      </c>
      <c r="H21" s="68">
        <v>9</v>
      </c>
      <c r="I21" s="68">
        <v>1</v>
      </c>
      <c r="J21" s="68">
        <v>4</v>
      </c>
      <c r="K21" s="68"/>
      <c r="L21" s="68"/>
      <c r="M21" s="68"/>
      <c r="N21" s="68"/>
      <c r="O21" s="68"/>
      <c r="P21" s="68"/>
      <c r="Q21" s="68"/>
      <c r="R21" s="68"/>
    </row>
    <row r="22" spans="1:58">
      <c r="A22" s="4">
        <v>3</v>
      </c>
      <c r="B22" s="85" t="s">
        <v>76</v>
      </c>
      <c r="C22" s="68">
        <v>4</v>
      </c>
      <c r="D22" s="68">
        <v>6</v>
      </c>
      <c r="E22" s="68">
        <v>2</v>
      </c>
      <c r="F22" s="68">
        <v>4</v>
      </c>
      <c r="G22" s="68">
        <v>1</v>
      </c>
      <c r="H22" s="68">
        <v>5</v>
      </c>
      <c r="I22" s="68">
        <v>1</v>
      </c>
      <c r="J22" s="68">
        <v>5</v>
      </c>
      <c r="K22" s="68"/>
      <c r="L22" s="68"/>
      <c r="M22" s="68"/>
      <c r="N22" s="68"/>
      <c r="O22" s="68"/>
      <c r="P22" s="68"/>
      <c r="Q22" s="68"/>
      <c r="R22" s="68"/>
    </row>
    <row r="23" spans="1:58">
      <c r="A23" s="4">
        <v>4</v>
      </c>
      <c r="B23" s="85" t="s">
        <v>52</v>
      </c>
      <c r="C23" s="68">
        <v>6</v>
      </c>
      <c r="D23" s="68">
        <v>0</v>
      </c>
      <c r="E23" s="68">
        <v>9</v>
      </c>
      <c r="F23" s="68">
        <v>11</v>
      </c>
      <c r="G23" s="68">
        <v>5</v>
      </c>
      <c r="H23" s="68">
        <v>2</v>
      </c>
      <c r="I23" s="68">
        <v>4</v>
      </c>
      <c r="J23" s="68">
        <v>2</v>
      </c>
      <c r="K23" s="68"/>
      <c r="L23" s="68"/>
      <c r="M23" s="68"/>
      <c r="N23" s="68"/>
      <c r="O23" s="68"/>
      <c r="P23" s="68"/>
      <c r="Q23" s="68"/>
      <c r="R23" s="68"/>
    </row>
    <row r="24" spans="1:58">
      <c r="A24" s="4">
        <v>5</v>
      </c>
      <c r="B24" s="85" t="s">
        <v>70</v>
      </c>
      <c r="C24" s="68">
        <v>2</v>
      </c>
      <c r="D24" s="68">
        <v>1</v>
      </c>
      <c r="E24" s="68">
        <v>9</v>
      </c>
      <c r="F24" s="68">
        <v>8</v>
      </c>
      <c r="G24" s="68">
        <v>6</v>
      </c>
      <c r="H24" s="68">
        <v>1</v>
      </c>
      <c r="I24" s="68">
        <v>5</v>
      </c>
      <c r="J24" s="68">
        <v>0</v>
      </c>
      <c r="K24" s="68"/>
      <c r="L24" s="68"/>
      <c r="M24" s="68"/>
      <c r="N24" s="68"/>
      <c r="O24" s="68"/>
      <c r="P24" s="68"/>
      <c r="Q24" s="68"/>
      <c r="R24" s="68"/>
    </row>
    <row r="25" spans="1:58" ht="17" thickBot="1">
      <c r="A25" s="7">
        <v>6</v>
      </c>
      <c r="B25" s="86" t="s">
        <v>153</v>
      </c>
      <c r="C25" s="68">
        <v>7</v>
      </c>
      <c r="D25" s="68">
        <v>0</v>
      </c>
      <c r="E25" s="68">
        <v>0</v>
      </c>
      <c r="F25" s="68">
        <v>2</v>
      </c>
      <c r="G25" s="68">
        <v>2</v>
      </c>
      <c r="H25" s="68">
        <v>3</v>
      </c>
      <c r="I25" s="68">
        <v>2</v>
      </c>
      <c r="J25" s="68">
        <v>9</v>
      </c>
      <c r="K25" s="68"/>
      <c r="L25" s="68"/>
      <c r="M25" s="68"/>
      <c r="N25" s="68"/>
      <c r="O25" s="68"/>
      <c r="P25" s="68"/>
      <c r="Q25" s="68"/>
      <c r="R25" s="68"/>
    </row>
    <row r="26" spans="1:58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58" ht="17" thickBot="1"/>
    <row r="28" spans="1:58" ht="19" customHeight="1" thickBot="1">
      <c r="C28" s="369" t="s">
        <v>162</v>
      </c>
      <c r="D28" s="370"/>
      <c r="E28" s="370"/>
      <c r="F28" s="370"/>
      <c r="G28" s="370"/>
      <c r="H28" s="370"/>
      <c r="I28" s="370"/>
      <c r="J28" s="371"/>
      <c r="K28" s="369" t="s">
        <v>161</v>
      </c>
      <c r="L28" s="370"/>
      <c r="M28" s="370"/>
      <c r="N28" s="370"/>
      <c r="O28" s="370"/>
      <c r="P28" s="370"/>
      <c r="Q28" s="370"/>
      <c r="R28" s="370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13"/>
      <c r="AI28" s="395"/>
      <c r="AJ28" s="395"/>
      <c r="AK28" s="395"/>
      <c r="AL28" s="395"/>
      <c r="AM28" s="395"/>
      <c r="AN28" s="395"/>
      <c r="AO28" s="395"/>
      <c r="AP28" s="395"/>
      <c r="AQ28" s="395"/>
      <c r="AR28" s="395"/>
      <c r="AS28" s="395"/>
      <c r="AT28" s="395"/>
      <c r="AU28" s="395"/>
      <c r="AV28" s="395"/>
      <c r="AW28" s="395"/>
      <c r="AX28" s="396"/>
      <c r="AY28" s="372" t="s">
        <v>152</v>
      </c>
      <c r="AZ28" s="373"/>
      <c r="BA28" s="373"/>
      <c r="BB28" s="373"/>
      <c r="BC28" s="373"/>
      <c r="BD28" s="373"/>
      <c r="BE28" s="373"/>
      <c r="BF28" s="374"/>
    </row>
    <row r="29" spans="1:58" ht="17" thickBot="1">
      <c r="C29" s="391"/>
      <c r="D29" s="392"/>
      <c r="E29" s="392"/>
      <c r="F29" s="392"/>
      <c r="G29" s="392"/>
      <c r="H29" s="392"/>
      <c r="I29" s="392"/>
      <c r="J29" s="393"/>
      <c r="K29" s="391"/>
      <c r="L29" s="392"/>
      <c r="M29" s="392"/>
      <c r="N29" s="392"/>
      <c r="O29" s="392"/>
      <c r="P29" s="392"/>
      <c r="Q29" s="392"/>
      <c r="R29" s="392"/>
      <c r="S29" s="407"/>
      <c r="T29" s="407"/>
      <c r="U29" s="407"/>
      <c r="V29" s="407"/>
      <c r="W29" s="407"/>
      <c r="X29" s="407"/>
      <c r="Y29" s="407"/>
      <c r="Z29" s="408"/>
      <c r="AA29" s="381" t="s">
        <v>163</v>
      </c>
      <c r="AB29" s="382"/>
      <c r="AC29" s="382"/>
      <c r="AD29" s="382"/>
      <c r="AE29" s="382"/>
      <c r="AF29" s="382"/>
      <c r="AG29" s="382"/>
      <c r="AH29" s="383"/>
      <c r="AI29" s="410"/>
      <c r="AJ29" s="410"/>
      <c r="AK29" s="410"/>
      <c r="AL29" s="410"/>
      <c r="AM29" s="410"/>
      <c r="AN29" s="410"/>
      <c r="AO29" s="410"/>
      <c r="AP29" s="411"/>
      <c r="AQ29" s="409" t="s">
        <v>164</v>
      </c>
      <c r="AR29" s="410"/>
      <c r="AS29" s="410"/>
      <c r="AT29" s="410"/>
      <c r="AU29" s="410"/>
      <c r="AV29" s="410"/>
      <c r="AW29" s="410"/>
      <c r="AX29" s="411"/>
      <c r="AY29" s="375"/>
      <c r="AZ29" s="376"/>
      <c r="BA29" s="376"/>
      <c r="BB29" s="376"/>
      <c r="BC29" s="376"/>
      <c r="BD29" s="376"/>
      <c r="BE29" s="376"/>
      <c r="BF29" s="377"/>
    </row>
    <row r="30" spans="1:58" ht="17" thickBot="1">
      <c r="A30" s="62" t="s">
        <v>0</v>
      </c>
      <c r="B30" s="63" t="s">
        <v>93</v>
      </c>
      <c r="C30" s="81" t="s">
        <v>94</v>
      </c>
      <c r="D30" s="82" t="s">
        <v>95</v>
      </c>
      <c r="E30" s="82" t="s">
        <v>96</v>
      </c>
      <c r="F30" s="82" t="s">
        <v>97</v>
      </c>
      <c r="G30" s="82" t="s">
        <v>98</v>
      </c>
      <c r="H30" s="82" t="s">
        <v>99</v>
      </c>
      <c r="I30" s="82" t="s">
        <v>100</v>
      </c>
      <c r="J30" s="82" t="s">
        <v>72</v>
      </c>
      <c r="K30" s="107" t="s">
        <v>94</v>
      </c>
      <c r="L30" s="108" t="s">
        <v>95</v>
      </c>
      <c r="M30" s="108" t="s">
        <v>96</v>
      </c>
      <c r="N30" s="108" t="s">
        <v>97</v>
      </c>
      <c r="O30" s="108" t="s">
        <v>98</v>
      </c>
      <c r="P30" s="108" t="s">
        <v>99</v>
      </c>
      <c r="Q30" s="108" t="s">
        <v>100</v>
      </c>
      <c r="R30" s="112" t="s">
        <v>72</v>
      </c>
      <c r="S30" s="110" t="s">
        <v>94</v>
      </c>
      <c r="T30" s="108" t="s">
        <v>95</v>
      </c>
      <c r="U30" s="108" t="s">
        <v>96</v>
      </c>
      <c r="V30" s="108" t="s">
        <v>97</v>
      </c>
      <c r="W30" s="108" t="s">
        <v>98</v>
      </c>
      <c r="X30" s="108" t="s">
        <v>99</v>
      </c>
      <c r="Y30" s="108" t="s">
        <v>100</v>
      </c>
      <c r="Z30" s="111" t="s">
        <v>72</v>
      </c>
      <c r="AA30" s="171" t="s">
        <v>94</v>
      </c>
      <c r="AB30" s="172" t="s">
        <v>95</v>
      </c>
      <c r="AC30" s="172" t="s">
        <v>96</v>
      </c>
      <c r="AD30" s="172" t="s">
        <v>97</v>
      </c>
      <c r="AE30" s="172" t="s">
        <v>98</v>
      </c>
      <c r="AF30" s="172" t="s">
        <v>99</v>
      </c>
      <c r="AG30" s="172" t="s">
        <v>100</v>
      </c>
      <c r="AH30" s="173" t="s">
        <v>72</v>
      </c>
      <c r="AI30" s="110" t="s">
        <v>94</v>
      </c>
      <c r="AJ30" s="108" t="s">
        <v>95</v>
      </c>
      <c r="AK30" s="108" t="s">
        <v>96</v>
      </c>
      <c r="AL30" s="108" t="s">
        <v>97</v>
      </c>
      <c r="AM30" s="108" t="s">
        <v>98</v>
      </c>
      <c r="AN30" s="108" t="s">
        <v>99</v>
      </c>
      <c r="AO30" s="108" t="s">
        <v>100</v>
      </c>
      <c r="AP30" s="111" t="s">
        <v>72</v>
      </c>
      <c r="AQ30" s="107" t="s">
        <v>94</v>
      </c>
      <c r="AR30" s="108" t="s">
        <v>95</v>
      </c>
      <c r="AS30" s="108" t="s">
        <v>96</v>
      </c>
      <c r="AT30" s="108" t="s">
        <v>97</v>
      </c>
      <c r="AU30" s="108" t="s">
        <v>98</v>
      </c>
      <c r="AV30" s="108" t="s">
        <v>99</v>
      </c>
      <c r="AW30" s="108" t="s">
        <v>100</v>
      </c>
      <c r="AX30" s="112" t="s">
        <v>72</v>
      </c>
      <c r="AY30" s="102" t="s">
        <v>94</v>
      </c>
      <c r="AZ30" s="103" t="s">
        <v>95</v>
      </c>
      <c r="BA30" s="103" t="s">
        <v>96</v>
      </c>
      <c r="BB30" s="103" t="s">
        <v>97</v>
      </c>
      <c r="BC30" s="103" t="s">
        <v>98</v>
      </c>
      <c r="BD30" s="103" t="s">
        <v>99</v>
      </c>
      <c r="BE30" s="103" t="s">
        <v>100</v>
      </c>
      <c r="BF30" s="104" t="s">
        <v>72</v>
      </c>
    </row>
    <row r="31" spans="1:58">
      <c r="A31" s="64">
        <v>1</v>
      </c>
      <c r="B31" s="26" t="s">
        <v>101</v>
      </c>
      <c r="C31" s="159">
        <f>$C$7</f>
        <v>25</v>
      </c>
      <c r="D31" s="160">
        <f>$D$7</f>
        <v>18</v>
      </c>
      <c r="E31" s="160">
        <f>$E$7</f>
        <v>26</v>
      </c>
      <c r="F31" s="160">
        <f>$F$7</f>
        <v>17</v>
      </c>
      <c r="G31" s="160">
        <f>$G$7</f>
        <v>39</v>
      </c>
      <c r="H31" s="160">
        <f>$H$7</f>
        <v>27</v>
      </c>
      <c r="I31" s="160">
        <f>$I$7</f>
        <v>14</v>
      </c>
      <c r="J31" s="160">
        <f>$J$7</f>
        <v>18</v>
      </c>
      <c r="K31" s="152">
        <f>PERFIL_4_DIV!C14*'4º DIV'!C$3+PERFIL_4_DIV!K14*'4º DIV'!C$4+PERFIL_4_DIV!S14*'4º DIV'!C$5+PERFIL_4_DIV!AA14*'4º DIV'!C$6</f>
        <v>125</v>
      </c>
      <c r="L31" s="151">
        <f>PERFIL_4_DIV!D14*'4º DIV'!D$3+PERFIL_4_DIV!L14*'4º DIV'!D$4+PERFIL_4_DIV!T14*'4º DIV'!D$5+PERFIL_4_DIV!AB14*'4º DIV'!D$6</f>
        <v>90</v>
      </c>
      <c r="M31" s="151">
        <f>PERFIL_4_DIV!E14*'4º DIV'!E$3+PERFIL_4_DIV!M14*'4º DIV'!E$4+PERFIL_4_DIV!U14*'4º DIV'!E$5+PERFIL_4_DIV!AC14*'4º DIV'!E$6</f>
        <v>130</v>
      </c>
      <c r="N31" s="151">
        <f>PERFIL_4_DIV!F14*'4º DIV'!F$3+PERFIL_4_DIV!N14*'4º DIV'!F$4+PERFIL_4_DIV!V14*'4º DIV'!F$5+PERFIL_4_DIV!AD14*'4º DIV'!F$6</f>
        <v>85</v>
      </c>
      <c r="O31" s="151">
        <f>PERFIL_4_DIV!G14*'4º DIV'!G$3+PERFIL_4_DIV!O14*'4º DIV'!G$4+PERFIL_4_DIV!W14*'4º DIV'!G$5+PERFIL_4_DIV!AE14*'4º DIV'!G$6</f>
        <v>195</v>
      </c>
      <c r="P31" s="151">
        <f>PERFIL_4_DIV!H14*'4º DIV'!H$3+PERFIL_4_DIV!P14*'4º DIV'!H$4+PERFIL_4_DIV!X14*'4º DIV'!H$5+PERFIL_4_DIV!AF14*'4º DIV'!H$6</f>
        <v>135</v>
      </c>
      <c r="Q31" s="151">
        <f>PERFIL_4_DIV!I14*'4º DIV'!I$3+PERFIL_4_DIV!Q14*'4º DIV'!I$4+PERFIL_4_DIV!Y14*'4º DIV'!I$5+PERFIL_4_DIV!AG14*'4º DIV'!I$6</f>
        <v>70</v>
      </c>
      <c r="R31" s="151">
        <f>PERFIL_4_DIV!J14*'4º DIV'!J$3+PERFIL_4_DIV!R14*'4º DIV'!J$4+PERFIL_4_DIV!Z14*'4º DIV'!J$5+PERFIL_4_DIV!AH14*'4º DIV'!J$6</f>
        <v>90</v>
      </c>
      <c r="S31" s="159">
        <f>IF(PERFIL_4_DIV!$AI14="",0,INDEX($A$8:$J$19,MATCH(PERFIL_4_DIV!$AI14,$B$8:$B$19,0),3))</f>
        <v>6</v>
      </c>
      <c r="T31" s="160">
        <f>IF(PERFIL_4_DIV!$AI14="",0,INDEX($A$8:$J$19,MATCH(PERFIL_4_DIV!$AI14,$B$8:$B$19,0),4))</f>
        <v>0</v>
      </c>
      <c r="U31" s="160">
        <f>IF(PERFIL_4_DIV!$AI14="",0,INDEX($A$8:$J$19,MATCH(PERFIL_4_DIV!$AI14,$B$8:$B$19,0),5))</f>
        <v>13</v>
      </c>
      <c r="V31" s="160">
        <f>IF(PERFIL_4_DIV!$AI14="",0,INDEX($A$8:$J$19,MATCH(PERFIL_4_DIV!$AI14,$B$8:$B$19,0),6))</f>
        <v>12</v>
      </c>
      <c r="W31" s="160">
        <f>IF(PERFIL_4_DIV!$AI14="",0,INDEX($A$8:$J$19,MATCH(PERFIL_4_DIV!$AI14,$B$8:$B$19,0),7))</f>
        <v>5</v>
      </c>
      <c r="X31" s="160">
        <f>IF(PERFIL_4_DIV!$AI14="",0,INDEX($A$8:$J$19,MATCH(PERFIL_4_DIV!$AI14,$B$8:$B$19,0),8))</f>
        <v>3</v>
      </c>
      <c r="Y31" s="160">
        <f>IF(PERFIL_4_DIV!$AI14="",0,INDEX($A$8:$J$19,MATCH(PERFIL_4_DIV!$AI14,$B$8:$B$19,0),9))</f>
        <v>5</v>
      </c>
      <c r="Z31" s="166">
        <f>IF(PERFIL_4_DIV!$AI14="",0,INDEX($A$8:$J$19,MATCH(PERFIL_4_DIV!$AI14,$B$8:$B$19,0),10))</f>
        <v>3</v>
      </c>
      <c r="AA31" s="151">
        <f>PERFIL_4_DIV!AJ14*'4º DIV'!S31</f>
        <v>30</v>
      </c>
      <c r="AB31" s="151">
        <f>PERFIL_4_DIV!AK14*'4º DIV'!T31</f>
        <v>0</v>
      </c>
      <c r="AC31" s="151">
        <f>PERFIL_4_DIV!AL14*'4º DIV'!U31</f>
        <v>65</v>
      </c>
      <c r="AD31" s="151">
        <f>PERFIL_4_DIV!AM14*'4º DIV'!V31</f>
        <v>60</v>
      </c>
      <c r="AE31" s="151">
        <f>PERFIL_4_DIV!AN14*'4º DIV'!W31</f>
        <v>25</v>
      </c>
      <c r="AF31" s="151">
        <f>PERFIL_4_DIV!AO14*'4º DIV'!X31</f>
        <v>15</v>
      </c>
      <c r="AG31" s="151">
        <f>PERFIL_4_DIV!AP14*'4º DIV'!Y31</f>
        <v>25</v>
      </c>
      <c r="AH31" s="151">
        <f>PERFIL_4_DIV!AQ14*'4º DIV'!Z31</f>
        <v>15</v>
      </c>
      <c r="AI31" s="159">
        <f>IF(PERFIL_4_DIV!$AR14="",0,INDEX($A$20:$J$25,MATCH(PERFIL_4_DIV!$AR14,$B$20:$B$25,0),3))</f>
        <v>10</v>
      </c>
      <c r="AJ31" s="160">
        <f>IF(PERFIL_4_DIV!$AR14="",0,INDEX($A$20:$J$25,MATCH(PERFIL_4_DIV!$AR14,$B$20:$B$25,0),4))</f>
        <v>0</v>
      </c>
      <c r="AK31" s="160">
        <f>IF(PERFIL_4_DIV!$AR14="",0,INDEX($A$20:$J$25,MATCH(PERFIL_4_DIV!$AR14,$B$20:$B$25,0),5))</f>
        <v>3</v>
      </c>
      <c r="AL31" s="160">
        <f>IF(PERFIL_4_DIV!$AR14="",0,INDEX($A$20:$J$25,MATCH(PERFIL_4_DIV!$AR14,$B$20:$B$25,0),6))</f>
        <v>2</v>
      </c>
      <c r="AM31" s="160">
        <f>IF(PERFIL_4_DIV!$AR14="",0,INDEX($A$20:$J$25,MATCH(PERFIL_4_DIV!$AR14,$B$20:$B$25,0),7))</f>
        <v>4</v>
      </c>
      <c r="AN31" s="160">
        <f>IF(PERFIL_4_DIV!$AR14="",0,INDEX($A$20:$J$25,MATCH(PERFIL_4_DIV!$AR14,$B$20:$B$25,0),8))</f>
        <v>9</v>
      </c>
      <c r="AO31" s="160">
        <f>IF(PERFIL_4_DIV!$AR14="",0,INDEX($A$20:$J$25,MATCH(PERFIL_4_DIV!$AR14,$B$20:$B$25,0),9))</f>
        <v>1</v>
      </c>
      <c r="AP31" s="166">
        <f>IF(PERFIL_4_DIV!$AR14="",0,INDEX($A$20:$J$25,MATCH(PERFIL_4_DIV!$AR14,$B$20:$B$25,0),10))</f>
        <v>4</v>
      </c>
      <c r="AQ31" s="160">
        <f>PERFIL_4_DIV!AS14*'4º DIV'!AI31</f>
        <v>50</v>
      </c>
      <c r="AR31" s="160">
        <f>PERFIL_4_DIV!AT14*'4º DIV'!AJ31</f>
        <v>0</v>
      </c>
      <c r="AS31" s="160">
        <f>PERFIL_4_DIV!AU14*'4º DIV'!AK31</f>
        <v>15</v>
      </c>
      <c r="AT31" s="160">
        <f>PERFIL_4_DIV!AV14*'4º DIV'!AL31</f>
        <v>10</v>
      </c>
      <c r="AU31" s="160">
        <f>PERFIL_4_DIV!AW14*'4º DIV'!AM31</f>
        <v>20</v>
      </c>
      <c r="AV31" s="160">
        <f>PERFIL_4_DIV!AX14*'4º DIV'!AN31</f>
        <v>45</v>
      </c>
      <c r="AW31" s="160">
        <f>PERFIL_4_DIV!AY14*'4º DIV'!AO31</f>
        <v>5</v>
      </c>
      <c r="AX31" s="166">
        <f>PERFIL_4_DIV!AZ14*'4º DIV'!AP31</f>
        <v>20</v>
      </c>
      <c r="AY31" s="160">
        <f t="shared" ref="AY31:AY70" si="1">(K31+AA31+AQ31)/(C31+S31+AI31)</f>
        <v>5</v>
      </c>
      <c r="AZ31" s="160">
        <f t="shared" ref="AZ31:AZ70" si="2">(L31+AB31+AR31)/(D31+T31+AJ31)</f>
        <v>5</v>
      </c>
      <c r="BA31" s="160">
        <f t="shared" ref="BA31:BA70" si="3">(M31+AC31+AS31)/(E31+U31+AK31)</f>
        <v>5</v>
      </c>
      <c r="BB31" s="160">
        <f t="shared" ref="BB31:BB70" si="4">(N31+AD31+AT31)/(F31+V31+AL31)</f>
        <v>5</v>
      </c>
      <c r="BC31" s="160">
        <f t="shared" ref="BC31:BC70" si="5">(O31+AE31+AU31)/(G31+W31+AM31)</f>
        <v>5</v>
      </c>
      <c r="BD31" s="160">
        <f t="shared" ref="BD31:BD70" si="6">(P31+AF31+AV31)/(H31+X31+AN31)</f>
        <v>5</v>
      </c>
      <c r="BE31" s="160">
        <f t="shared" ref="BE31:BE70" si="7">(Q31+AG31+AW31)/(I31+Y31+AO31)</f>
        <v>5</v>
      </c>
      <c r="BF31" s="166">
        <f t="shared" ref="BF31:BF70" si="8">(R31+AH31+AX31)/(J31+Z31+AP31)</f>
        <v>5</v>
      </c>
    </row>
    <row r="32" spans="1:58">
      <c r="A32" s="65">
        <v>2</v>
      </c>
      <c r="B32" s="28" t="s">
        <v>102</v>
      </c>
      <c r="C32" s="161">
        <f t="shared" ref="C32:C70" si="9">$C$7</f>
        <v>25</v>
      </c>
      <c r="D32" s="32">
        <f t="shared" ref="D32:D70" si="10">$D$7</f>
        <v>18</v>
      </c>
      <c r="E32" s="32">
        <f t="shared" ref="E32:E70" si="11">$E$7</f>
        <v>26</v>
      </c>
      <c r="F32" s="32">
        <f t="shared" ref="F32:F70" si="12">$F$7</f>
        <v>17</v>
      </c>
      <c r="G32" s="32">
        <f t="shared" ref="G32:G70" si="13">$G$7</f>
        <v>39</v>
      </c>
      <c r="H32" s="32">
        <f t="shared" ref="H32:H70" si="14">$H$7</f>
        <v>27</v>
      </c>
      <c r="I32" s="32">
        <f t="shared" ref="I32:I70" si="15">$I$7</f>
        <v>14</v>
      </c>
      <c r="J32" s="32">
        <f t="shared" ref="J32:J70" si="16">$J$7</f>
        <v>18</v>
      </c>
      <c r="K32" s="154">
        <f>PERFIL_4_DIV!C15*'4º DIV'!C$3+PERFIL_4_DIV!K15*'4º DIV'!C$4+PERFIL_4_DIV!S15*'4º DIV'!C$5+PERFIL_4_DIV!AA15*'4º DIV'!C$6</f>
        <v>0</v>
      </c>
      <c r="L32" s="68">
        <f>PERFIL_4_DIV!D15*'4º DIV'!D$3+PERFIL_4_DIV!L15*'4º DIV'!D$4+PERFIL_4_DIV!T15*'4º DIV'!D$5+PERFIL_4_DIV!AB15*'4º DIV'!D$6</f>
        <v>0</v>
      </c>
      <c r="M32" s="68">
        <f>PERFIL_4_DIV!E15*'4º DIV'!E$3+PERFIL_4_DIV!M15*'4º DIV'!E$4+PERFIL_4_DIV!U15*'4º DIV'!E$5+PERFIL_4_DIV!AC15*'4º DIV'!E$6</f>
        <v>0</v>
      </c>
      <c r="N32" s="68">
        <f>PERFIL_4_DIV!F15*'4º DIV'!F$3+PERFIL_4_DIV!N15*'4º DIV'!F$4+PERFIL_4_DIV!V15*'4º DIV'!F$5+PERFIL_4_DIV!AD15*'4º DIV'!F$6</f>
        <v>0</v>
      </c>
      <c r="O32" s="68">
        <f>PERFIL_4_DIV!G15*'4º DIV'!G$3+PERFIL_4_DIV!O15*'4º DIV'!G$4+PERFIL_4_DIV!W15*'4º DIV'!G$5+PERFIL_4_DIV!AE15*'4º DIV'!G$6</f>
        <v>0</v>
      </c>
      <c r="P32" s="68">
        <f>PERFIL_4_DIV!H15*'4º DIV'!H$3+PERFIL_4_DIV!P15*'4º DIV'!H$4+PERFIL_4_DIV!X15*'4º DIV'!H$5+PERFIL_4_DIV!AF15*'4º DIV'!H$6</f>
        <v>0</v>
      </c>
      <c r="Q32" s="68">
        <f>PERFIL_4_DIV!I15*'4º DIV'!I$3+PERFIL_4_DIV!Q15*'4º DIV'!I$4+PERFIL_4_DIV!Y15*'4º DIV'!I$5+PERFIL_4_DIV!AG15*'4º DIV'!I$6</f>
        <v>0</v>
      </c>
      <c r="R32" s="68">
        <f>PERFIL_4_DIV!J15*'4º DIV'!J$3+PERFIL_4_DIV!R15*'4º DIV'!J$4+PERFIL_4_DIV!Z15*'4º DIV'!J$5+PERFIL_4_DIV!AH15*'4º DIV'!J$6</f>
        <v>0</v>
      </c>
      <c r="S32" s="161">
        <f>IF(PERFIL_4_DIV!$AI15="",0,INDEX($A$8:$J$19,MATCH(PERFIL_4_DIV!$AI15,$B$8:$B$19,0),3))</f>
        <v>0</v>
      </c>
      <c r="T32" s="32">
        <f>IF(PERFIL_4_DIV!$AI15="",0,INDEX($A$8:$J$19,MATCH(PERFIL_4_DIV!$AI15,$B$8:$B$19,0),4))</f>
        <v>0</v>
      </c>
      <c r="U32" s="32">
        <f>IF(PERFIL_4_DIV!$AI15="",0,INDEX($A$8:$J$19,MATCH(PERFIL_4_DIV!$AI15,$B$8:$B$19,0),5))</f>
        <v>0</v>
      </c>
      <c r="V32" s="32">
        <f>IF(PERFIL_4_DIV!$AI15="",0,INDEX($A$8:$J$19,MATCH(PERFIL_4_DIV!$AI15,$B$8:$B$19,0),6))</f>
        <v>0</v>
      </c>
      <c r="W32" s="32">
        <f>IF(PERFIL_4_DIV!$AI15="",0,INDEX($A$8:$J$19,MATCH(PERFIL_4_DIV!$AI15,$B$8:$B$19,0),7))</f>
        <v>0</v>
      </c>
      <c r="X32" s="32">
        <f>IF(PERFIL_4_DIV!$AI15="",0,INDEX($A$8:$J$19,MATCH(PERFIL_4_DIV!$AI15,$B$8:$B$19,0),8))</f>
        <v>0</v>
      </c>
      <c r="Y32" s="32">
        <f>IF(PERFIL_4_DIV!$AI15="",0,INDEX($A$8:$J$19,MATCH(PERFIL_4_DIV!$AI15,$B$8:$B$19,0),9))</f>
        <v>0</v>
      </c>
      <c r="Z32" s="167">
        <f>IF(PERFIL_4_DIV!$AI15="",0,INDEX($A$8:$J$19,MATCH(PERFIL_4_DIV!$AI15,$B$8:$B$19,0),10))</f>
        <v>0</v>
      </c>
      <c r="AA32" s="68">
        <f>PERFIL_4_DIV!AJ15*'4º DIV'!S32</f>
        <v>0</v>
      </c>
      <c r="AB32" s="68">
        <f>PERFIL_4_DIV!AK15*'4º DIV'!T32</f>
        <v>0</v>
      </c>
      <c r="AC32" s="68">
        <f>PERFIL_4_DIV!AL15*'4º DIV'!U32</f>
        <v>0</v>
      </c>
      <c r="AD32" s="68">
        <f>PERFIL_4_DIV!AM15*'4º DIV'!V32</f>
        <v>0</v>
      </c>
      <c r="AE32" s="68">
        <f>PERFIL_4_DIV!AN15*'4º DIV'!W32</f>
        <v>0</v>
      </c>
      <c r="AF32" s="68">
        <f>PERFIL_4_DIV!AO15*'4º DIV'!X32</f>
        <v>0</v>
      </c>
      <c r="AG32" s="68">
        <f>PERFIL_4_DIV!AP15*'4º DIV'!Y32</f>
        <v>0</v>
      </c>
      <c r="AH32" s="68">
        <f>PERFIL_4_DIV!AQ15*'4º DIV'!Z32</f>
        <v>0</v>
      </c>
      <c r="AI32" s="161">
        <f>IF(PERFIL_4_DIV!$AR15="",0,INDEX($A$20:$J$25,MATCH(PERFIL_4_DIV!$AR15,$B$20:$B$25,0),3))</f>
        <v>0</v>
      </c>
      <c r="AJ32" s="32">
        <f>IF(PERFIL_4_DIV!$AR15="",0,INDEX($A$20:$J$25,MATCH(PERFIL_4_DIV!$AR15,$B$20:$B$25,0),4))</f>
        <v>0</v>
      </c>
      <c r="AK32" s="32">
        <f>IF(PERFIL_4_DIV!$AR15="",0,INDEX($A$20:$J$25,MATCH(PERFIL_4_DIV!$AR15,$B$20:$B$25,0),5))</f>
        <v>0</v>
      </c>
      <c r="AL32" s="32">
        <f>IF(PERFIL_4_DIV!$AR15="",0,INDEX($A$20:$J$25,MATCH(PERFIL_4_DIV!$AR15,$B$20:$B$25,0),6))</f>
        <v>0</v>
      </c>
      <c r="AM32" s="32">
        <f>IF(PERFIL_4_DIV!$AR15="",0,INDEX($A$20:$J$25,MATCH(PERFIL_4_DIV!$AR15,$B$20:$B$25,0),7))</f>
        <v>0</v>
      </c>
      <c r="AN32" s="32">
        <f>IF(PERFIL_4_DIV!$AR15="",0,INDEX($A$20:$J$25,MATCH(PERFIL_4_DIV!$AR15,$B$20:$B$25,0),8))</f>
        <v>0</v>
      </c>
      <c r="AO32" s="32">
        <f>IF(PERFIL_4_DIV!$AR15="",0,INDEX($A$20:$J$25,MATCH(PERFIL_4_DIV!$AR15,$B$20:$B$25,0),9))</f>
        <v>0</v>
      </c>
      <c r="AP32" s="167">
        <f>IF(PERFIL_4_DIV!$AR15="",0,INDEX($A$20:$J$25,MATCH(PERFIL_4_DIV!$AR15,$B$20:$B$25,0),10))</f>
        <v>0</v>
      </c>
      <c r="AQ32" s="32">
        <f>PERFIL_4_DIV!AS15*'4º DIV'!AI32</f>
        <v>0</v>
      </c>
      <c r="AR32" s="32">
        <f>PERFIL_4_DIV!AT15*'4º DIV'!AJ32</f>
        <v>0</v>
      </c>
      <c r="AS32" s="32">
        <f>PERFIL_4_DIV!AU15*'4º DIV'!AK32</f>
        <v>0</v>
      </c>
      <c r="AT32" s="32">
        <f>PERFIL_4_DIV!AV15*'4º DIV'!AL32</f>
        <v>0</v>
      </c>
      <c r="AU32" s="32">
        <f>PERFIL_4_DIV!AW15*'4º DIV'!AM32</f>
        <v>0</v>
      </c>
      <c r="AV32" s="32">
        <f>PERFIL_4_DIV!AX15*'4º DIV'!AN32</f>
        <v>0</v>
      </c>
      <c r="AW32" s="32">
        <f>PERFIL_4_DIV!AY15*'4º DIV'!AO32</f>
        <v>0</v>
      </c>
      <c r="AX32" s="167">
        <f>PERFIL_4_DIV!AZ15*'4º DIV'!AP32</f>
        <v>0</v>
      </c>
      <c r="AY32" s="32">
        <f t="shared" si="1"/>
        <v>0</v>
      </c>
      <c r="AZ32" s="32">
        <f t="shared" si="2"/>
        <v>0</v>
      </c>
      <c r="BA32" s="32">
        <f t="shared" si="3"/>
        <v>0</v>
      </c>
      <c r="BB32" s="32">
        <f t="shared" si="4"/>
        <v>0</v>
      </c>
      <c r="BC32" s="32">
        <f t="shared" si="5"/>
        <v>0</v>
      </c>
      <c r="BD32" s="32">
        <f t="shared" si="6"/>
        <v>0</v>
      </c>
      <c r="BE32" s="32">
        <f t="shared" si="7"/>
        <v>0</v>
      </c>
      <c r="BF32" s="167">
        <f t="shared" si="8"/>
        <v>0</v>
      </c>
    </row>
    <row r="33" spans="1:58">
      <c r="A33" s="29">
        <v>3</v>
      </c>
      <c r="B33" s="30" t="s">
        <v>103</v>
      </c>
      <c r="C33" s="161">
        <f t="shared" si="9"/>
        <v>25</v>
      </c>
      <c r="D33" s="32">
        <f t="shared" si="10"/>
        <v>18</v>
      </c>
      <c r="E33" s="32">
        <f t="shared" si="11"/>
        <v>26</v>
      </c>
      <c r="F33" s="32">
        <f t="shared" si="12"/>
        <v>17</v>
      </c>
      <c r="G33" s="32">
        <f t="shared" si="13"/>
        <v>39</v>
      </c>
      <c r="H33" s="32">
        <f t="shared" si="14"/>
        <v>27</v>
      </c>
      <c r="I33" s="32">
        <f t="shared" si="15"/>
        <v>14</v>
      </c>
      <c r="J33" s="32">
        <f t="shared" si="16"/>
        <v>18</v>
      </c>
      <c r="K33" s="154">
        <f>PERFIL_4_DIV!C16*'4º DIV'!C$3+PERFIL_4_DIV!K16*'4º DIV'!C$4+PERFIL_4_DIV!S16*'4º DIV'!C$5+PERFIL_4_DIV!AA16*'4º DIV'!C$6</f>
        <v>0</v>
      </c>
      <c r="L33" s="68">
        <f>PERFIL_4_DIV!D16*'4º DIV'!D$3+PERFIL_4_DIV!L16*'4º DIV'!D$4+PERFIL_4_DIV!T16*'4º DIV'!D$5+PERFIL_4_DIV!AB16*'4º DIV'!D$6</f>
        <v>0</v>
      </c>
      <c r="M33" s="68">
        <f>PERFIL_4_DIV!E16*'4º DIV'!E$3+PERFIL_4_DIV!M16*'4º DIV'!E$4+PERFIL_4_DIV!U16*'4º DIV'!E$5+PERFIL_4_DIV!AC16*'4º DIV'!E$6</f>
        <v>0</v>
      </c>
      <c r="N33" s="68">
        <f>PERFIL_4_DIV!F16*'4º DIV'!F$3+PERFIL_4_DIV!N16*'4º DIV'!F$4+PERFIL_4_DIV!V16*'4º DIV'!F$5+PERFIL_4_DIV!AD16*'4º DIV'!F$6</f>
        <v>0</v>
      </c>
      <c r="O33" s="68">
        <f>PERFIL_4_DIV!G16*'4º DIV'!G$3+PERFIL_4_DIV!O16*'4º DIV'!G$4+PERFIL_4_DIV!W16*'4º DIV'!G$5+PERFIL_4_DIV!AE16*'4º DIV'!G$6</f>
        <v>0</v>
      </c>
      <c r="P33" s="68">
        <f>PERFIL_4_DIV!H16*'4º DIV'!H$3+PERFIL_4_DIV!P16*'4º DIV'!H$4+PERFIL_4_DIV!X16*'4º DIV'!H$5+PERFIL_4_DIV!AF16*'4º DIV'!H$6</f>
        <v>0</v>
      </c>
      <c r="Q33" s="68">
        <f>PERFIL_4_DIV!I16*'4º DIV'!I$3+PERFIL_4_DIV!Q16*'4º DIV'!I$4+PERFIL_4_DIV!Y16*'4º DIV'!I$5+PERFIL_4_DIV!AG16*'4º DIV'!I$6</f>
        <v>0</v>
      </c>
      <c r="R33" s="68">
        <f>PERFIL_4_DIV!J16*'4º DIV'!J$3+PERFIL_4_DIV!R16*'4º DIV'!J$4+PERFIL_4_DIV!Z16*'4º DIV'!J$5+PERFIL_4_DIV!AH16*'4º DIV'!J$6</f>
        <v>0</v>
      </c>
      <c r="S33" s="161">
        <f>IF(PERFIL_4_DIV!$AI16="",0,INDEX($A$8:$J$19,MATCH(PERFIL_4_DIV!$AI16,$B$8:$B$19,0),3))</f>
        <v>0</v>
      </c>
      <c r="T33" s="32">
        <f>IF(PERFIL_4_DIV!$AI16="",0,INDEX($A$8:$J$19,MATCH(PERFIL_4_DIV!$AI16,$B$8:$B$19,0),4))</f>
        <v>0</v>
      </c>
      <c r="U33" s="32">
        <f>IF(PERFIL_4_DIV!$AI16="",0,INDEX($A$8:$J$19,MATCH(PERFIL_4_DIV!$AI16,$B$8:$B$19,0),5))</f>
        <v>0</v>
      </c>
      <c r="V33" s="32">
        <f>IF(PERFIL_4_DIV!$AI16="",0,INDEX($A$8:$J$19,MATCH(PERFIL_4_DIV!$AI16,$B$8:$B$19,0),6))</f>
        <v>0</v>
      </c>
      <c r="W33" s="32">
        <f>IF(PERFIL_4_DIV!$AI16="",0,INDEX($A$8:$J$19,MATCH(PERFIL_4_DIV!$AI16,$B$8:$B$19,0),7))</f>
        <v>0</v>
      </c>
      <c r="X33" s="32">
        <f>IF(PERFIL_4_DIV!$AI16="",0,INDEX($A$8:$J$19,MATCH(PERFIL_4_DIV!$AI16,$B$8:$B$19,0),8))</f>
        <v>0</v>
      </c>
      <c r="Y33" s="32">
        <f>IF(PERFIL_4_DIV!$AI16="",0,INDEX($A$8:$J$19,MATCH(PERFIL_4_DIV!$AI16,$B$8:$B$19,0),9))</f>
        <v>0</v>
      </c>
      <c r="Z33" s="167">
        <f>IF(PERFIL_4_DIV!$AI16="",0,INDEX($A$8:$J$19,MATCH(PERFIL_4_DIV!$AI16,$B$8:$B$19,0),10))</f>
        <v>0</v>
      </c>
      <c r="AA33" s="68">
        <f>PERFIL_4_DIV!AJ16*'4º DIV'!S33</f>
        <v>0</v>
      </c>
      <c r="AB33" s="68">
        <f>PERFIL_4_DIV!AK16*'4º DIV'!T33</f>
        <v>0</v>
      </c>
      <c r="AC33" s="68">
        <f>PERFIL_4_DIV!AL16*'4º DIV'!U33</f>
        <v>0</v>
      </c>
      <c r="AD33" s="68">
        <f>PERFIL_4_DIV!AM16*'4º DIV'!V33</f>
        <v>0</v>
      </c>
      <c r="AE33" s="68">
        <f>PERFIL_4_DIV!AN16*'4º DIV'!W33</f>
        <v>0</v>
      </c>
      <c r="AF33" s="68">
        <f>PERFIL_4_DIV!AO16*'4º DIV'!X33</f>
        <v>0</v>
      </c>
      <c r="AG33" s="68">
        <f>PERFIL_4_DIV!AP16*'4º DIV'!Y33</f>
        <v>0</v>
      </c>
      <c r="AH33" s="68">
        <f>PERFIL_4_DIV!AQ16*'4º DIV'!Z33</f>
        <v>0</v>
      </c>
      <c r="AI33" s="161">
        <f>IF(PERFIL_4_DIV!$AR16="",0,INDEX($A$20:$J$25,MATCH(PERFIL_4_DIV!$AR16,$B$20:$B$25,0),3))</f>
        <v>0</v>
      </c>
      <c r="AJ33" s="32">
        <f>IF(PERFIL_4_DIV!$AR16="",0,INDEX($A$20:$J$25,MATCH(PERFIL_4_DIV!$AR16,$B$20:$B$25,0),4))</f>
        <v>0</v>
      </c>
      <c r="AK33" s="32">
        <f>IF(PERFIL_4_DIV!$AR16="",0,INDEX($A$20:$J$25,MATCH(PERFIL_4_DIV!$AR16,$B$20:$B$25,0),5))</f>
        <v>0</v>
      </c>
      <c r="AL33" s="32">
        <f>IF(PERFIL_4_DIV!$AR16="",0,INDEX($A$20:$J$25,MATCH(PERFIL_4_DIV!$AR16,$B$20:$B$25,0),6))</f>
        <v>0</v>
      </c>
      <c r="AM33" s="32">
        <f>IF(PERFIL_4_DIV!$AR16="",0,INDEX($A$20:$J$25,MATCH(PERFIL_4_DIV!$AR16,$B$20:$B$25,0),7))</f>
        <v>0</v>
      </c>
      <c r="AN33" s="32">
        <f>IF(PERFIL_4_DIV!$AR16="",0,INDEX($A$20:$J$25,MATCH(PERFIL_4_DIV!$AR16,$B$20:$B$25,0),8))</f>
        <v>0</v>
      </c>
      <c r="AO33" s="32">
        <f>IF(PERFIL_4_DIV!$AR16="",0,INDEX($A$20:$J$25,MATCH(PERFIL_4_DIV!$AR16,$B$20:$B$25,0),9))</f>
        <v>0</v>
      </c>
      <c r="AP33" s="167">
        <f>IF(PERFIL_4_DIV!$AR16="",0,INDEX($A$20:$J$25,MATCH(PERFIL_4_DIV!$AR16,$B$20:$B$25,0),10))</f>
        <v>0</v>
      </c>
      <c r="AQ33" s="32">
        <f>PERFIL_4_DIV!AS16*'4º DIV'!AI33</f>
        <v>0</v>
      </c>
      <c r="AR33" s="32">
        <f>PERFIL_4_DIV!AT16*'4º DIV'!AJ33</f>
        <v>0</v>
      </c>
      <c r="AS33" s="32">
        <f>PERFIL_4_DIV!AU16*'4º DIV'!AK33</f>
        <v>0</v>
      </c>
      <c r="AT33" s="32">
        <f>PERFIL_4_DIV!AV16*'4º DIV'!AL33</f>
        <v>0</v>
      </c>
      <c r="AU33" s="32">
        <f>PERFIL_4_DIV!AW16*'4º DIV'!AM33</f>
        <v>0</v>
      </c>
      <c r="AV33" s="32">
        <f>PERFIL_4_DIV!AX16*'4º DIV'!AN33</f>
        <v>0</v>
      </c>
      <c r="AW33" s="32">
        <f>PERFIL_4_DIV!AY16*'4º DIV'!AO33</f>
        <v>0</v>
      </c>
      <c r="AX33" s="167">
        <f>PERFIL_4_DIV!AZ16*'4º DIV'!AP33</f>
        <v>0</v>
      </c>
      <c r="AY33" s="32">
        <f t="shared" si="1"/>
        <v>0</v>
      </c>
      <c r="AZ33" s="32">
        <f t="shared" si="2"/>
        <v>0</v>
      </c>
      <c r="BA33" s="32">
        <f t="shared" si="3"/>
        <v>0</v>
      </c>
      <c r="BB33" s="32">
        <f t="shared" si="4"/>
        <v>0</v>
      </c>
      <c r="BC33" s="32">
        <f t="shared" si="5"/>
        <v>0</v>
      </c>
      <c r="BD33" s="32">
        <f t="shared" si="6"/>
        <v>0</v>
      </c>
      <c r="BE33" s="32">
        <f t="shared" si="7"/>
        <v>0</v>
      </c>
      <c r="BF33" s="167">
        <f t="shared" si="8"/>
        <v>0</v>
      </c>
    </row>
    <row r="34" spans="1:58">
      <c r="A34" s="29">
        <v>4</v>
      </c>
      <c r="B34" s="28" t="s">
        <v>104</v>
      </c>
      <c r="C34" s="161">
        <f t="shared" si="9"/>
        <v>25</v>
      </c>
      <c r="D34" s="32">
        <f t="shared" si="10"/>
        <v>18</v>
      </c>
      <c r="E34" s="32">
        <f t="shared" si="11"/>
        <v>26</v>
      </c>
      <c r="F34" s="32">
        <f t="shared" si="12"/>
        <v>17</v>
      </c>
      <c r="G34" s="32">
        <f t="shared" si="13"/>
        <v>39</v>
      </c>
      <c r="H34" s="32">
        <f t="shared" si="14"/>
        <v>27</v>
      </c>
      <c r="I34" s="32">
        <f t="shared" si="15"/>
        <v>14</v>
      </c>
      <c r="J34" s="32">
        <f t="shared" si="16"/>
        <v>18</v>
      </c>
      <c r="K34" s="154">
        <f>PERFIL_4_DIV!C17*'4º DIV'!C$3+PERFIL_4_DIV!K17*'4º DIV'!C$4+PERFIL_4_DIV!S17*'4º DIV'!C$5+PERFIL_4_DIV!AA17*'4º DIV'!C$6</f>
        <v>0</v>
      </c>
      <c r="L34" s="68">
        <f>PERFIL_4_DIV!D17*'4º DIV'!D$3+PERFIL_4_DIV!L17*'4º DIV'!D$4+PERFIL_4_DIV!T17*'4º DIV'!D$5+PERFIL_4_DIV!AB17*'4º DIV'!D$6</f>
        <v>0</v>
      </c>
      <c r="M34" s="68">
        <f>PERFIL_4_DIV!E17*'4º DIV'!E$3+PERFIL_4_DIV!M17*'4º DIV'!E$4+PERFIL_4_DIV!U17*'4º DIV'!E$5+PERFIL_4_DIV!AC17*'4º DIV'!E$6</f>
        <v>0</v>
      </c>
      <c r="N34" s="68">
        <f>PERFIL_4_DIV!F17*'4º DIV'!F$3+PERFIL_4_DIV!N17*'4º DIV'!F$4+PERFIL_4_DIV!V17*'4º DIV'!F$5+PERFIL_4_DIV!AD17*'4º DIV'!F$6</f>
        <v>0</v>
      </c>
      <c r="O34" s="68">
        <f>PERFIL_4_DIV!G17*'4º DIV'!G$3+PERFIL_4_DIV!O17*'4º DIV'!G$4+PERFIL_4_DIV!W17*'4º DIV'!G$5+PERFIL_4_DIV!AE17*'4º DIV'!G$6</f>
        <v>0</v>
      </c>
      <c r="P34" s="68">
        <f>PERFIL_4_DIV!H17*'4º DIV'!H$3+PERFIL_4_DIV!P17*'4º DIV'!H$4+PERFIL_4_DIV!X17*'4º DIV'!H$5+PERFIL_4_DIV!AF17*'4º DIV'!H$6</f>
        <v>0</v>
      </c>
      <c r="Q34" s="68">
        <f>PERFIL_4_DIV!I17*'4º DIV'!I$3+PERFIL_4_DIV!Q17*'4º DIV'!I$4+PERFIL_4_DIV!Y17*'4º DIV'!I$5+PERFIL_4_DIV!AG17*'4º DIV'!I$6</f>
        <v>0</v>
      </c>
      <c r="R34" s="68">
        <f>PERFIL_4_DIV!J17*'4º DIV'!J$3+PERFIL_4_DIV!R17*'4º DIV'!J$4+PERFIL_4_DIV!Z17*'4º DIV'!J$5+PERFIL_4_DIV!AH17*'4º DIV'!J$6</f>
        <v>0</v>
      </c>
      <c r="S34" s="161">
        <f>IF(PERFIL_4_DIV!$AI17="",0,INDEX($A$8:$J$19,MATCH(PERFIL_4_DIV!$AI17,$B$8:$B$19,0),3))</f>
        <v>0</v>
      </c>
      <c r="T34" s="32">
        <f>IF(PERFIL_4_DIV!$AI17="",0,INDEX($A$8:$J$19,MATCH(PERFIL_4_DIV!$AI17,$B$8:$B$19,0),4))</f>
        <v>0</v>
      </c>
      <c r="U34" s="32">
        <f>IF(PERFIL_4_DIV!$AI17="",0,INDEX($A$8:$J$19,MATCH(PERFIL_4_DIV!$AI17,$B$8:$B$19,0),5))</f>
        <v>0</v>
      </c>
      <c r="V34" s="32">
        <f>IF(PERFIL_4_DIV!$AI17="",0,INDEX($A$8:$J$19,MATCH(PERFIL_4_DIV!$AI17,$B$8:$B$19,0),6))</f>
        <v>0</v>
      </c>
      <c r="W34" s="32">
        <f>IF(PERFIL_4_DIV!$AI17="",0,INDEX($A$8:$J$19,MATCH(PERFIL_4_DIV!$AI17,$B$8:$B$19,0),7))</f>
        <v>0</v>
      </c>
      <c r="X34" s="32">
        <f>IF(PERFIL_4_DIV!$AI17="",0,INDEX($A$8:$J$19,MATCH(PERFIL_4_DIV!$AI17,$B$8:$B$19,0),8))</f>
        <v>0</v>
      </c>
      <c r="Y34" s="32">
        <f>IF(PERFIL_4_DIV!$AI17="",0,INDEX($A$8:$J$19,MATCH(PERFIL_4_DIV!$AI17,$B$8:$B$19,0),9))</f>
        <v>0</v>
      </c>
      <c r="Z34" s="167">
        <f>IF(PERFIL_4_DIV!$AI17="",0,INDEX($A$8:$J$19,MATCH(PERFIL_4_DIV!$AI17,$B$8:$B$19,0),10))</f>
        <v>0</v>
      </c>
      <c r="AA34" s="68">
        <f>PERFIL_4_DIV!AJ17*'4º DIV'!S34</f>
        <v>0</v>
      </c>
      <c r="AB34" s="68">
        <f>PERFIL_4_DIV!AK17*'4º DIV'!T34</f>
        <v>0</v>
      </c>
      <c r="AC34" s="68">
        <f>PERFIL_4_DIV!AL17*'4º DIV'!U34</f>
        <v>0</v>
      </c>
      <c r="AD34" s="68">
        <f>PERFIL_4_DIV!AM17*'4º DIV'!V34</f>
        <v>0</v>
      </c>
      <c r="AE34" s="68">
        <f>PERFIL_4_DIV!AN17*'4º DIV'!W34</f>
        <v>0</v>
      </c>
      <c r="AF34" s="68">
        <f>PERFIL_4_DIV!AO17*'4º DIV'!X34</f>
        <v>0</v>
      </c>
      <c r="AG34" s="68">
        <f>PERFIL_4_DIV!AP17*'4º DIV'!Y34</f>
        <v>0</v>
      </c>
      <c r="AH34" s="68">
        <f>PERFIL_4_DIV!AQ17*'4º DIV'!Z34</f>
        <v>0</v>
      </c>
      <c r="AI34" s="161">
        <f>IF(PERFIL_4_DIV!$AR17="",0,INDEX($A$20:$J$25,MATCH(PERFIL_4_DIV!$AR17,$B$20:$B$25,0),3))</f>
        <v>0</v>
      </c>
      <c r="AJ34" s="32">
        <f>IF(PERFIL_4_DIV!$AR17="",0,INDEX($A$20:$J$25,MATCH(PERFIL_4_DIV!$AR17,$B$20:$B$25,0),4))</f>
        <v>0</v>
      </c>
      <c r="AK34" s="32">
        <f>IF(PERFIL_4_DIV!$AR17="",0,INDEX($A$20:$J$25,MATCH(PERFIL_4_DIV!$AR17,$B$20:$B$25,0),5))</f>
        <v>0</v>
      </c>
      <c r="AL34" s="32">
        <f>IF(PERFIL_4_DIV!$AR17="",0,INDEX($A$20:$J$25,MATCH(PERFIL_4_DIV!$AR17,$B$20:$B$25,0),6))</f>
        <v>0</v>
      </c>
      <c r="AM34" s="32">
        <f>IF(PERFIL_4_DIV!$AR17="",0,INDEX($A$20:$J$25,MATCH(PERFIL_4_DIV!$AR17,$B$20:$B$25,0),7))</f>
        <v>0</v>
      </c>
      <c r="AN34" s="32">
        <f>IF(PERFIL_4_DIV!$AR17="",0,INDEX($A$20:$J$25,MATCH(PERFIL_4_DIV!$AR17,$B$20:$B$25,0),8))</f>
        <v>0</v>
      </c>
      <c r="AO34" s="32">
        <f>IF(PERFIL_4_DIV!$AR17="",0,INDEX($A$20:$J$25,MATCH(PERFIL_4_DIV!$AR17,$B$20:$B$25,0),9))</f>
        <v>0</v>
      </c>
      <c r="AP34" s="167">
        <f>IF(PERFIL_4_DIV!$AR17="",0,INDEX($A$20:$J$25,MATCH(PERFIL_4_DIV!$AR17,$B$20:$B$25,0),10))</f>
        <v>0</v>
      </c>
      <c r="AQ34" s="32">
        <f>PERFIL_4_DIV!AS17*'4º DIV'!AI34</f>
        <v>0</v>
      </c>
      <c r="AR34" s="32">
        <f>PERFIL_4_DIV!AT17*'4º DIV'!AJ34</f>
        <v>0</v>
      </c>
      <c r="AS34" s="32">
        <f>PERFIL_4_DIV!AU17*'4º DIV'!AK34</f>
        <v>0</v>
      </c>
      <c r="AT34" s="32">
        <f>PERFIL_4_DIV!AV17*'4º DIV'!AL34</f>
        <v>0</v>
      </c>
      <c r="AU34" s="32">
        <f>PERFIL_4_DIV!AW17*'4º DIV'!AM34</f>
        <v>0</v>
      </c>
      <c r="AV34" s="32">
        <f>PERFIL_4_DIV!AX17*'4º DIV'!AN34</f>
        <v>0</v>
      </c>
      <c r="AW34" s="32">
        <f>PERFIL_4_DIV!AY17*'4º DIV'!AO34</f>
        <v>0</v>
      </c>
      <c r="AX34" s="167">
        <f>PERFIL_4_DIV!AZ17*'4º DIV'!AP34</f>
        <v>0</v>
      </c>
      <c r="AY34" s="32">
        <f t="shared" si="1"/>
        <v>0</v>
      </c>
      <c r="AZ34" s="32">
        <f t="shared" si="2"/>
        <v>0</v>
      </c>
      <c r="BA34" s="32">
        <f t="shared" si="3"/>
        <v>0</v>
      </c>
      <c r="BB34" s="32">
        <f t="shared" si="4"/>
        <v>0</v>
      </c>
      <c r="BC34" s="32">
        <f t="shared" si="5"/>
        <v>0</v>
      </c>
      <c r="BD34" s="32">
        <f t="shared" si="6"/>
        <v>0</v>
      </c>
      <c r="BE34" s="32">
        <f t="shared" si="7"/>
        <v>0</v>
      </c>
      <c r="BF34" s="167">
        <f t="shared" si="8"/>
        <v>0</v>
      </c>
    </row>
    <row r="35" spans="1:58">
      <c r="A35" s="66">
        <v>5</v>
      </c>
      <c r="B35" s="30" t="s">
        <v>105</v>
      </c>
      <c r="C35" s="161">
        <f t="shared" si="9"/>
        <v>25</v>
      </c>
      <c r="D35" s="32">
        <f t="shared" si="10"/>
        <v>18</v>
      </c>
      <c r="E35" s="32">
        <f t="shared" si="11"/>
        <v>26</v>
      </c>
      <c r="F35" s="32">
        <f t="shared" si="12"/>
        <v>17</v>
      </c>
      <c r="G35" s="32">
        <f t="shared" si="13"/>
        <v>39</v>
      </c>
      <c r="H35" s="32">
        <f t="shared" si="14"/>
        <v>27</v>
      </c>
      <c r="I35" s="32">
        <f t="shared" si="15"/>
        <v>14</v>
      </c>
      <c r="J35" s="32">
        <f t="shared" si="16"/>
        <v>18</v>
      </c>
      <c r="K35" s="154">
        <f>PERFIL_4_DIV!C18*'4º DIV'!C$3+PERFIL_4_DIV!K18*'4º DIV'!C$4+PERFIL_4_DIV!S18*'4º DIV'!C$5+PERFIL_4_DIV!AA18*'4º DIV'!C$6</f>
        <v>0</v>
      </c>
      <c r="L35" s="68">
        <f>PERFIL_4_DIV!D18*'4º DIV'!D$3+PERFIL_4_DIV!L18*'4º DIV'!D$4+PERFIL_4_DIV!T18*'4º DIV'!D$5+PERFIL_4_DIV!AB18*'4º DIV'!D$6</f>
        <v>0</v>
      </c>
      <c r="M35" s="68">
        <f>PERFIL_4_DIV!E18*'4º DIV'!E$3+PERFIL_4_DIV!M18*'4º DIV'!E$4+PERFIL_4_DIV!U18*'4º DIV'!E$5+PERFIL_4_DIV!AC18*'4º DIV'!E$6</f>
        <v>0</v>
      </c>
      <c r="N35" s="68">
        <f>PERFIL_4_DIV!F18*'4º DIV'!F$3+PERFIL_4_DIV!N18*'4º DIV'!F$4+PERFIL_4_DIV!V18*'4º DIV'!F$5+PERFIL_4_DIV!AD18*'4º DIV'!F$6</f>
        <v>0</v>
      </c>
      <c r="O35" s="68">
        <f>PERFIL_4_DIV!G18*'4º DIV'!G$3+PERFIL_4_DIV!O18*'4º DIV'!G$4+PERFIL_4_DIV!W18*'4º DIV'!G$5+PERFIL_4_DIV!AE18*'4º DIV'!G$6</f>
        <v>0</v>
      </c>
      <c r="P35" s="68">
        <f>PERFIL_4_DIV!H18*'4º DIV'!H$3+PERFIL_4_DIV!P18*'4º DIV'!H$4+PERFIL_4_DIV!X18*'4º DIV'!H$5+PERFIL_4_DIV!AF18*'4º DIV'!H$6</f>
        <v>0</v>
      </c>
      <c r="Q35" s="68">
        <f>PERFIL_4_DIV!I18*'4º DIV'!I$3+PERFIL_4_DIV!Q18*'4º DIV'!I$4+PERFIL_4_DIV!Y18*'4º DIV'!I$5+PERFIL_4_DIV!AG18*'4º DIV'!I$6</f>
        <v>0</v>
      </c>
      <c r="R35" s="68">
        <f>PERFIL_4_DIV!J18*'4º DIV'!J$3+PERFIL_4_DIV!R18*'4º DIV'!J$4+PERFIL_4_DIV!Z18*'4º DIV'!J$5+PERFIL_4_DIV!AH18*'4º DIV'!J$6</f>
        <v>0</v>
      </c>
      <c r="S35" s="161">
        <f>IF(PERFIL_4_DIV!$AI18="",0,INDEX($A$8:$J$19,MATCH(PERFIL_4_DIV!$AI18,$B$8:$B$19,0),3))</f>
        <v>0</v>
      </c>
      <c r="T35" s="32">
        <f>IF(PERFIL_4_DIV!$AI18="",0,INDEX($A$8:$J$19,MATCH(PERFIL_4_DIV!$AI18,$B$8:$B$19,0),4))</f>
        <v>0</v>
      </c>
      <c r="U35" s="32">
        <f>IF(PERFIL_4_DIV!$AI18="",0,INDEX($A$8:$J$19,MATCH(PERFIL_4_DIV!$AI18,$B$8:$B$19,0),5))</f>
        <v>0</v>
      </c>
      <c r="V35" s="32">
        <f>IF(PERFIL_4_DIV!$AI18="",0,INDEX($A$8:$J$19,MATCH(PERFIL_4_DIV!$AI18,$B$8:$B$19,0),6))</f>
        <v>0</v>
      </c>
      <c r="W35" s="32">
        <f>IF(PERFIL_4_DIV!$AI18="",0,INDEX($A$8:$J$19,MATCH(PERFIL_4_DIV!$AI18,$B$8:$B$19,0),7))</f>
        <v>0</v>
      </c>
      <c r="X35" s="32">
        <f>IF(PERFIL_4_DIV!$AI18="",0,INDEX($A$8:$J$19,MATCH(PERFIL_4_DIV!$AI18,$B$8:$B$19,0),8))</f>
        <v>0</v>
      </c>
      <c r="Y35" s="32">
        <f>IF(PERFIL_4_DIV!$AI18="",0,INDEX($A$8:$J$19,MATCH(PERFIL_4_DIV!$AI18,$B$8:$B$19,0),9))</f>
        <v>0</v>
      </c>
      <c r="Z35" s="167">
        <f>IF(PERFIL_4_DIV!$AI18="",0,INDEX($A$8:$J$19,MATCH(PERFIL_4_DIV!$AI18,$B$8:$B$19,0),10))</f>
        <v>0</v>
      </c>
      <c r="AA35" s="68">
        <f>PERFIL_4_DIV!AJ18*'4º DIV'!S35</f>
        <v>0</v>
      </c>
      <c r="AB35" s="68">
        <f>PERFIL_4_DIV!AK18*'4º DIV'!T35</f>
        <v>0</v>
      </c>
      <c r="AC35" s="68">
        <f>PERFIL_4_DIV!AL18*'4º DIV'!U35</f>
        <v>0</v>
      </c>
      <c r="AD35" s="68">
        <f>PERFIL_4_DIV!AM18*'4º DIV'!V35</f>
        <v>0</v>
      </c>
      <c r="AE35" s="68">
        <f>PERFIL_4_DIV!AN18*'4º DIV'!W35</f>
        <v>0</v>
      </c>
      <c r="AF35" s="68">
        <f>PERFIL_4_DIV!AO18*'4º DIV'!X35</f>
        <v>0</v>
      </c>
      <c r="AG35" s="68">
        <f>PERFIL_4_DIV!AP18*'4º DIV'!Y35</f>
        <v>0</v>
      </c>
      <c r="AH35" s="68">
        <f>PERFIL_4_DIV!AQ18*'4º DIV'!Z35</f>
        <v>0</v>
      </c>
      <c r="AI35" s="161">
        <f>IF(PERFIL_4_DIV!$AR18="",0,INDEX($A$20:$J$25,MATCH(PERFIL_4_DIV!$AR18,$B$20:$B$25,0),3))</f>
        <v>0</v>
      </c>
      <c r="AJ35" s="32">
        <f>IF(PERFIL_4_DIV!$AR18="",0,INDEX($A$20:$J$25,MATCH(PERFIL_4_DIV!$AR18,$B$20:$B$25,0),4))</f>
        <v>0</v>
      </c>
      <c r="AK35" s="32">
        <f>IF(PERFIL_4_DIV!$AR18="",0,INDEX($A$20:$J$25,MATCH(PERFIL_4_DIV!$AR18,$B$20:$B$25,0),5))</f>
        <v>0</v>
      </c>
      <c r="AL35" s="32">
        <f>IF(PERFIL_4_DIV!$AR18="",0,INDEX($A$20:$J$25,MATCH(PERFIL_4_DIV!$AR18,$B$20:$B$25,0),6))</f>
        <v>0</v>
      </c>
      <c r="AM35" s="32">
        <f>IF(PERFIL_4_DIV!$AR18="",0,INDEX($A$20:$J$25,MATCH(PERFIL_4_DIV!$AR18,$B$20:$B$25,0),7))</f>
        <v>0</v>
      </c>
      <c r="AN35" s="32">
        <f>IF(PERFIL_4_DIV!$AR18="",0,INDEX($A$20:$J$25,MATCH(PERFIL_4_DIV!$AR18,$B$20:$B$25,0),8))</f>
        <v>0</v>
      </c>
      <c r="AO35" s="32">
        <f>IF(PERFIL_4_DIV!$AR18="",0,INDEX($A$20:$J$25,MATCH(PERFIL_4_DIV!$AR18,$B$20:$B$25,0),9))</f>
        <v>0</v>
      </c>
      <c r="AP35" s="167">
        <f>IF(PERFIL_4_DIV!$AR18="",0,INDEX($A$20:$J$25,MATCH(PERFIL_4_DIV!$AR18,$B$20:$B$25,0),10))</f>
        <v>0</v>
      </c>
      <c r="AQ35" s="32">
        <f>PERFIL_4_DIV!AS18*'4º DIV'!AI35</f>
        <v>0</v>
      </c>
      <c r="AR35" s="32">
        <f>PERFIL_4_DIV!AT18*'4º DIV'!AJ35</f>
        <v>0</v>
      </c>
      <c r="AS35" s="32">
        <f>PERFIL_4_DIV!AU18*'4º DIV'!AK35</f>
        <v>0</v>
      </c>
      <c r="AT35" s="32">
        <f>PERFIL_4_DIV!AV18*'4º DIV'!AL35</f>
        <v>0</v>
      </c>
      <c r="AU35" s="32">
        <f>PERFIL_4_DIV!AW18*'4º DIV'!AM35</f>
        <v>0</v>
      </c>
      <c r="AV35" s="32">
        <f>PERFIL_4_DIV!AX18*'4º DIV'!AN35</f>
        <v>0</v>
      </c>
      <c r="AW35" s="32">
        <f>PERFIL_4_DIV!AY18*'4º DIV'!AO35</f>
        <v>0</v>
      </c>
      <c r="AX35" s="167">
        <f>PERFIL_4_DIV!AZ18*'4º DIV'!AP35</f>
        <v>0</v>
      </c>
      <c r="AY35" s="32">
        <f t="shared" si="1"/>
        <v>0</v>
      </c>
      <c r="AZ35" s="32">
        <f t="shared" si="2"/>
        <v>0</v>
      </c>
      <c r="BA35" s="32">
        <f t="shared" si="3"/>
        <v>0</v>
      </c>
      <c r="BB35" s="32">
        <f t="shared" si="4"/>
        <v>0</v>
      </c>
      <c r="BC35" s="32">
        <f t="shared" si="5"/>
        <v>0</v>
      </c>
      <c r="BD35" s="32">
        <f t="shared" si="6"/>
        <v>0</v>
      </c>
      <c r="BE35" s="32">
        <f t="shared" si="7"/>
        <v>0</v>
      </c>
      <c r="BF35" s="167">
        <f t="shared" si="8"/>
        <v>0</v>
      </c>
    </row>
    <row r="36" spans="1:58">
      <c r="A36" s="29">
        <v>6</v>
      </c>
      <c r="B36" s="28" t="s">
        <v>106</v>
      </c>
      <c r="C36" s="161">
        <f t="shared" si="9"/>
        <v>25</v>
      </c>
      <c r="D36" s="32">
        <f t="shared" si="10"/>
        <v>18</v>
      </c>
      <c r="E36" s="32">
        <f t="shared" si="11"/>
        <v>26</v>
      </c>
      <c r="F36" s="32">
        <f t="shared" si="12"/>
        <v>17</v>
      </c>
      <c r="G36" s="32">
        <f t="shared" si="13"/>
        <v>39</v>
      </c>
      <c r="H36" s="32">
        <f t="shared" si="14"/>
        <v>27</v>
      </c>
      <c r="I36" s="32">
        <f t="shared" si="15"/>
        <v>14</v>
      </c>
      <c r="J36" s="32">
        <f t="shared" si="16"/>
        <v>18</v>
      </c>
      <c r="K36" s="154">
        <f>PERFIL_4_DIV!C19*'4º DIV'!C$3+PERFIL_4_DIV!K19*'4º DIV'!C$4+PERFIL_4_DIV!S19*'4º DIV'!C$5+PERFIL_4_DIV!AA19*'4º DIV'!C$6</f>
        <v>0</v>
      </c>
      <c r="L36" s="68">
        <f>PERFIL_4_DIV!D19*'4º DIV'!D$3+PERFIL_4_DIV!L19*'4º DIV'!D$4+PERFIL_4_DIV!T19*'4º DIV'!D$5+PERFIL_4_DIV!AB19*'4º DIV'!D$6</f>
        <v>0</v>
      </c>
      <c r="M36" s="68">
        <f>PERFIL_4_DIV!E19*'4º DIV'!E$3+PERFIL_4_DIV!M19*'4º DIV'!E$4+PERFIL_4_DIV!U19*'4º DIV'!E$5+PERFIL_4_DIV!AC19*'4º DIV'!E$6</f>
        <v>0</v>
      </c>
      <c r="N36" s="68">
        <f>PERFIL_4_DIV!F19*'4º DIV'!F$3+PERFIL_4_DIV!N19*'4º DIV'!F$4+PERFIL_4_DIV!V19*'4º DIV'!F$5+PERFIL_4_DIV!AD19*'4º DIV'!F$6</f>
        <v>0</v>
      </c>
      <c r="O36" s="68">
        <f>PERFIL_4_DIV!G19*'4º DIV'!G$3+PERFIL_4_DIV!O19*'4º DIV'!G$4+PERFIL_4_DIV!W19*'4º DIV'!G$5+PERFIL_4_DIV!AE19*'4º DIV'!G$6</f>
        <v>0</v>
      </c>
      <c r="P36" s="68">
        <f>PERFIL_4_DIV!H19*'4º DIV'!H$3+PERFIL_4_DIV!P19*'4º DIV'!H$4+PERFIL_4_DIV!X19*'4º DIV'!H$5+PERFIL_4_DIV!AF19*'4º DIV'!H$6</f>
        <v>0</v>
      </c>
      <c r="Q36" s="68">
        <f>PERFIL_4_DIV!I19*'4º DIV'!I$3+PERFIL_4_DIV!Q19*'4º DIV'!I$4+PERFIL_4_DIV!Y19*'4º DIV'!I$5+PERFIL_4_DIV!AG19*'4º DIV'!I$6</f>
        <v>0</v>
      </c>
      <c r="R36" s="68">
        <f>PERFIL_4_DIV!J19*'4º DIV'!J$3+PERFIL_4_DIV!R19*'4º DIV'!J$4+PERFIL_4_DIV!Z19*'4º DIV'!J$5+PERFIL_4_DIV!AH19*'4º DIV'!J$6</f>
        <v>0</v>
      </c>
      <c r="S36" s="161">
        <f>IF(PERFIL_4_DIV!$AI19="",0,INDEX($A$8:$J$19,MATCH(PERFIL_4_DIV!$AI19,$B$8:$B$19,0),3))</f>
        <v>0</v>
      </c>
      <c r="T36" s="32">
        <f>IF(PERFIL_4_DIV!$AI19="",0,INDEX($A$8:$J$19,MATCH(PERFIL_4_DIV!$AI19,$B$8:$B$19,0),4))</f>
        <v>0</v>
      </c>
      <c r="U36" s="32">
        <f>IF(PERFIL_4_DIV!$AI19="",0,INDEX($A$8:$J$19,MATCH(PERFIL_4_DIV!$AI19,$B$8:$B$19,0),5))</f>
        <v>0</v>
      </c>
      <c r="V36" s="32">
        <f>IF(PERFIL_4_DIV!$AI19="",0,INDEX($A$8:$J$19,MATCH(PERFIL_4_DIV!$AI19,$B$8:$B$19,0),6))</f>
        <v>0</v>
      </c>
      <c r="W36" s="32">
        <f>IF(PERFIL_4_DIV!$AI19="",0,INDEX($A$8:$J$19,MATCH(PERFIL_4_DIV!$AI19,$B$8:$B$19,0),7))</f>
        <v>0</v>
      </c>
      <c r="X36" s="32">
        <f>IF(PERFIL_4_DIV!$AI19="",0,INDEX($A$8:$J$19,MATCH(PERFIL_4_DIV!$AI19,$B$8:$B$19,0),8))</f>
        <v>0</v>
      </c>
      <c r="Y36" s="32">
        <f>IF(PERFIL_4_DIV!$AI19="",0,INDEX($A$8:$J$19,MATCH(PERFIL_4_DIV!$AI19,$B$8:$B$19,0),9))</f>
        <v>0</v>
      </c>
      <c r="Z36" s="167">
        <f>IF(PERFIL_4_DIV!$AI19="",0,INDEX($A$8:$J$19,MATCH(PERFIL_4_DIV!$AI19,$B$8:$B$19,0),10))</f>
        <v>0</v>
      </c>
      <c r="AA36" s="68">
        <f>PERFIL_4_DIV!AJ19*'4º DIV'!S36</f>
        <v>0</v>
      </c>
      <c r="AB36" s="68">
        <f>PERFIL_4_DIV!AK19*'4º DIV'!T36</f>
        <v>0</v>
      </c>
      <c r="AC36" s="68">
        <f>PERFIL_4_DIV!AL19*'4º DIV'!U36</f>
        <v>0</v>
      </c>
      <c r="AD36" s="68">
        <f>PERFIL_4_DIV!AM19*'4º DIV'!V36</f>
        <v>0</v>
      </c>
      <c r="AE36" s="68">
        <f>PERFIL_4_DIV!AN19*'4º DIV'!W36</f>
        <v>0</v>
      </c>
      <c r="AF36" s="68">
        <f>PERFIL_4_DIV!AO19*'4º DIV'!X36</f>
        <v>0</v>
      </c>
      <c r="AG36" s="68">
        <f>PERFIL_4_DIV!AP19*'4º DIV'!Y36</f>
        <v>0</v>
      </c>
      <c r="AH36" s="68">
        <f>PERFIL_4_DIV!AQ19*'4º DIV'!Z36</f>
        <v>0</v>
      </c>
      <c r="AI36" s="161">
        <f>IF(PERFIL_4_DIV!$AR19="",0,INDEX($A$20:$J$25,MATCH(PERFIL_4_DIV!$AR19,$B$20:$B$25,0),3))</f>
        <v>0</v>
      </c>
      <c r="AJ36" s="32">
        <f>IF(PERFIL_4_DIV!$AR19="",0,INDEX($A$20:$J$25,MATCH(PERFIL_4_DIV!$AR19,$B$20:$B$25,0),4))</f>
        <v>0</v>
      </c>
      <c r="AK36" s="32">
        <f>IF(PERFIL_4_DIV!$AR19="",0,INDEX($A$20:$J$25,MATCH(PERFIL_4_DIV!$AR19,$B$20:$B$25,0),5))</f>
        <v>0</v>
      </c>
      <c r="AL36" s="32">
        <f>IF(PERFIL_4_DIV!$AR19="",0,INDEX($A$20:$J$25,MATCH(PERFIL_4_DIV!$AR19,$B$20:$B$25,0),6))</f>
        <v>0</v>
      </c>
      <c r="AM36" s="32">
        <f>IF(PERFIL_4_DIV!$AR19="",0,INDEX($A$20:$J$25,MATCH(PERFIL_4_DIV!$AR19,$B$20:$B$25,0),7))</f>
        <v>0</v>
      </c>
      <c r="AN36" s="32">
        <f>IF(PERFIL_4_DIV!$AR19="",0,INDEX($A$20:$J$25,MATCH(PERFIL_4_DIV!$AR19,$B$20:$B$25,0),8))</f>
        <v>0</v>
      </c>
      <c r="AO36" s="32">
        <f>IF(PERFIL_4_DIV!$AR19="",0,INDEX($A$20:$J$25,MATCH(PERFIL_4_DIV!$AR19,$B$20:$B$25,0),9))</f>
        <v>0</v>
      </c>
      <c r="AP36" s="167">
        <f>IF(PERFIL_4_DIV!$AR19="",0,INDEX($A$20:$J$25,MATCH(PERFIL_4_DIV!$AR19,$B$20:$B$25,0),10))</f>
        <v>0</v>
      </c>
      <c r="AQ36" s="32">
        <f>PERFIL_4_DIV!AS19*'4º DIV'!AI36</f>
        <v>0</v>
      </c>
      <c r="AR36" s="32">
        <f>PERFIL_4_DIV!AT19*'4º DIV'!AJ36</f>
        <v>0</v>
      </c>
      <c r="AS36" s="32">
        <f>PERFIL_4_DIV!AU19*'4º DIV'!AK36</f>
        <v>0</v>
      </c>
      <c r="AT36" s="32">
        <f>PERFIL_4_DIV!AV19*'4º DIV'!AL36</f>
        <v>0</v>
      </c>
      <c r="AU36" s="32">
        <f>PERFIL_4_DIV!AW19*'4º DIV'!AM36</f>
        <v>0</v>
      </c>
      <c r="AV36" s="32">
        <f>PERFIL_4_DIV!AX19*'4º DIV'!AN36</f>
        <v>0</v>
      </c>
      <c r="AW36" s="32">
        <f>PERFIL_4_DIV!AY19*'4º DIV'!AO36</f>
        <v>0</v>
      </c>
      <c r="AX36" s="167">
        <f>PERFIL_4_DIV!AZ19*'4º DIV'!AP36</f>
        <v>0</v>
      </c>
      <c r="AY36" s="32">
        <f t="shared" si="1"/>
        <v>0</v>
      </c>
      <c r="AZ36" s="32">
        <f t="shared" si="2"/>
        <v>0</v>
      </c>
      <c r="BA36" s="32">
        <f t="shared" si="3"/>
        <v>0</v>
      </c>
      <c r="BB36" s="32">
        <f t="shared" si="4"/>
        <v>0</v>
      </c>
      <c r="BC36" s="32">
        <f t="shared" si="5"/>
        <v>0</v>
      </c>
      <c r="BD36" s="32">
        <f t="shared" si="6"/>
        <v>0</v>
      </c>
      <c r="BE36" s="32">
        <f t="shared" si="7"/>
        <v>0</v>
      </c>
      <c r="BF36" s="167">
        <f t="shared" si="8"/>
        <v>0</v>
      </c>
    </row>
    <row r="37" spans="1:58">
      <c r="A37" s="29">
        <v>7</v>
      </c>
      <c r="B37" s="30" t="s">
        <v>107</v>
      </c>
      <c r="C37" s="161">
        <f t="shared" si="9"/>
        <v>25</v>
      </c>
      <c r="D37" s="32">
        <f t="shared" si="10"/>
        <v>18</v>
      </c>
      <c r="E37" s="32">
        <f t="shared" si="11"/>
        <v>26</v>
      </c>
      <c r="F37" s="32">
        <f t="shared" si="12"/>
        <v>17</v>
      </c>
      <c r="G37" s="32">
        <f t="shared" si="13"/>
        <v>39</v>
      </c>
      <c r="H37" s="32">
        <f t="shared" si="14"/>
        <v>27</v>
      </c>
      <c r="I37" s="32">
        <f t="shared" si="15"/>
        <v>14</v>
      </c>
      <c r="J37" s="32">
        <f t="shared" si="16"/>
        <v>18</v>
      </c>
      <c r="K37" s="154">
        <f>PERFIL_4_DIV!C20*'4º DIV'!C$3+PERFIL_4_DIV!K20*'4º DIV'!C$4+PERFIL_4_DIV!S20*'4º DIV'!C$5+PERFIL_4_DIV!AA20*'4º DIV'!C$6</f>
        <v>0</v>
      </c>
      <c r="L37" s="68">
        <f>PERFIL_4_DIV!D20*'4º DIV'!D$3+PERFIL_4_DIV!L20*'4º DIV'!D$4+PERFIL_4_DIV!T20*'4º DIV'!D$5+PERFIL_4_DIV!AB20*'4º DIV'!D$6</f>
        <v>0</v>
      </c>
      <c r="M37" s="68">
        <f>PERFIL_4_DIV!E20*'4º DIV'!E$3+PERFIL_4_DIV!M20*'4º DIV'!E$4+PERFIL_4_DIV!U20*'4º DIV'!E$5+PERFIL_4_DIV!AC20*'4º DIV'!E$6</f>
        <v>0</v>
      </c>
      <c r="N37" s="68">
        <f>PERFIL_4_DIV!F20*'4º DIV'!F$3+PERFIL_4_DIV!N20*'4º DIV'!F$4+PERFIL_4_DIV!V20*'4º DIV'!F$5+PERFIL_4_DIV!AD20*'4º DIV'!F$6</f>
        <v>0</v>
      </c>
      <c r="O37" s="68">
        <f>PERFIL_4_DIV!G20*'4º DIV'!G$3+PERFIL_4_DIV!O20*'4º DIV'!G$4+PERFIL_4_DIV!W20*'4º DIV'!G$5+PERFIL_4_DIV!AE20*'4º DIV'!G$6</f>
        <v>0</v>
      </c>
      <c r="P37" s="68">
        <f>PERFIL_4_DIV!H20*'4º DIV'!H$3+PERFIL_4_DIV!P20*'4º DIV'!H$4+PERFIL_4_DIV!X20*'4º DIV'!H$5+PERFIL_4_DIV!AF20*'4º DIV'!H$6</f>
        <v>0</v>
      </c>
      <c r="Q37" s="68">
        <f>PERFIL_4_DIV!I20*'4º DIV'!I$3+PERFIL_4_DIV!Q20*'4º DIV'!I$4+PERFIL_4_DIV!Y20*'4º DIV'!I$5+PERFIL_4_DIV!AG20*'4º DIV'!I$6</f>
        <v>0</v>
      </c>
      <c r="R37" s="68">
        <f>PERFIL_4_DIV!J20*'4º DIV'!J$3+PERFIL_4_DIV!R20*'4º DIV'!J$4+PERFIL_4_DIV!Z20*'4º DIV'!J$5+PERFIL_4_DIV!AH20*'4º DIV'!J$6</f>
        <v>0</v>
      </c>
      <c r="S37" s="161">
        <f>IF(PERFIL_4_DIV!$AI20="",0,INDEX($A$8:$J$19,MATCH(PERFIL_4_DIV!$AI20,$B$8:$B$19,0),3))</f>
        <v>0</v>
      </c>
      <c r="T37" s="32">
        <f>IF(PERFIL_4_DIV!$AI20="",0,INDEX($A$8:$J$19,MATCH(PERFIL_4_DIV!$AI20,$B$8:$B$19,0),4))</f>
        <v>0</v>
      </c>
      <c r="U37" s="32">
        <f>IF(PERFIL_4_DIV!$AI20="",0,INDEX($A$8:$J$19,MATCH(PERFIL_4_DIV!$AI20,$B$8:$B$19,0),5))</f>
        <v>0</v>
      </c>
      <c r="V37" s="32">
        <f>IF(PERFIL_4_DIV!$AI20="",0,INDEX($A$8:$J$19,MATCH(PERFIL_4_DIV!$AI20,$B$8:$B$19,0),6))</f>
        <v>0</v>
      </c>
      <c r="W37" s="32">
        <f>IF(PERFIL_4_DIV!$AI20="",0,INDEX($A$8:$J$19,MATCH(PERFIL_4_DIV!$AI20,$B$8:$B$19,0),7))</f>
        <v>0</v>
      </c>
      <c r="X37" s="32">
        <f>IF(PERFIL_4_DIV!$AI20="",0,INDEX($A$8:$J$19,MATCH(PERFIL_4_DIV!$AI20,$B$8:$B$19,0),8))</f>
        <v>0</v>
      </c>
      <c r="Y37" s="32">
        <f>IF(PERFIL_4_DIV!$AI20="",0,INDEX($A$8:$J$19,MATCH(PERFIL_4_DIV!$AI20,$B$8:$B$19,0),9))</f>
        <v>0</v>
      </c>
      <c r="Z37" s="167">
        <f>IF(PERFIL_4_DIV!$AI20="",0,INDEX($A$8:$J$19,MATCH(PERFIL_4_DIV!$AI20,$B$8:$B$19,0),10))</f>
        <v>0</v>
      </c>
      <c r="AA37" s="68">
        <f>PERFIL_4_DIV!AJ20*'4º DIV'!S37</f>
        <v>0</v>
      </c>
      <c r="AB37" s="68">
        <f>PERFIL_4_DIV!AK20*'4º DIV'!T37</f>
        <v>0</v>
      </c>
      <c r="AC37" s="68">
        <f>PERFIL_4_DIV!AL20*'4º DIV'!U37</f>
        <v>0</v>
      </c>
      <c r="AD37" s="68">
        <f>PERFIL_4_DIV!AM20*'4º DIV'!V37</f>
        <v>0</v>
      </c>
      <c r="AE37" s="68">
        <f>PERFIL_4_DIV!AN20*'4º DIV'!W37</f>
        <v>0</v>
      </c>
      <c r="AF37" s="68">
        <f>PERFIL_4_DIV!AO20*'4º DIV'!X37</f>
        <v>0</v>
      </c>
      <c r="AG37" s="68">
        <f>PERFIL_4_DIV!AP20*'4º DIV'!Y37</f>
        <v>0</v>
      </c>
      <c r="AH37" s="68">
        <f>PERFIL_4_DIV!AQ20*'4º DIV'!Z37</f>
        <v>0</v>
      </c>
      <c r="AI37" s="161">
        <f>IF(PERFIL_4_DIV!$AR20="",0,INDEX($A$20:$J$25,MATCH(PERFIL_4_DIV!$AR20,$B$20:$B$25,0),3))</f>
        <v>0</v>
      </c>
      <c r="AJ37" s="32">
        <f>IF(PERFIL_4_DIV!$AR20="",0,INDEX($A$20:$J$25,MATCH(PERFIL_4_DIV!$AR20,$B$20:$B$25,0),4))</f>
        <v>0</v>
      </c>
      <c r="AK37" s="32">
        <f>IF(PERFIL_4_DIV!$AR20="",0,INDEX($A$20:$J$25,MATCH(PERFIL_4_DIV!$AR20,$B$20:$B$25,0),5))</f>
        <v>0</v>
      </c>
      <c r="AL37" s="32">
        <f>IF(PERFIL_4_DIV!$AR20="",0,INDEX($A$20:$J$25,MATCH(PERFIL_4_DIV!$AR20,$B$20:$B$25,0),6))</f>
        <v>0</v>
      </c>
      <c r="AM37" s="32">
        <f>IF(PERFIL_4_DIV!$AR20="",0,INDEX($A$20:$J$25,MATCH(PERFIL_4_DIV!$AR20,$B$20:$B$25,0),7))</f>
        <v>0</v>
      </c>
      <c r="AN37" s="32">
        <f>IF(PERFIL_4_DIV!$AR20="",0,INDEX($A$20:$J$25,MATCH(PERFIL_4_DIV!$AR20,$B$20:$B$25,0),8))</f>
        <v>0</v>
      </c>
      <c r="AO37" s="32">
        <f>IF(PERFIL_4_DIV!$AR20="",0,INDEX($A$20:$J$25,MATCH(PERFIL_4_DIV!$AR20,$B$20:$B$25,0),9))</f>
        <v>0</v>
      </c>
      <c r="AP37" s="167">
        <f>IF(PERFIL_4_DIV!$AR20="",0,INDEX($A$20:$J$25,MATCH(PERFIL_4_DIV!$AR20,$B$20:$B$25,0),10))</f>
        <v>0</v>
      </c>
      <c r="AQ37" s="32">
        <f>PERFIL_4_DIV!AS20*'4º DIV'!AI37</f>
        <v>0</v>
      </c>
      <c r="AR37" s="32">
        <f>PERFIL_4_DIV!AT20*'4º DIV'!AJ37</f>
        <v>0</v>
      </c>
      <c r="AS37" s="32">
        <f>PERFIL_4_DIV!AU20*'4º DIV'!AK37</f>
        <v>0</v>
      </c>
      <c r="AT37" s="32">
        <f>PERFIL_4_DIV!AV20*'4º DIV'!AL37</f>
        <v>0</v>
      </c>
      <c r="AU37" s="32">
        <f>PERFIL_4_DIV!AW20*'4º DIV'!AM37</f>
        <v>0</v>
      </c>
      <c r="AV37" s="32">
        <f>PERFIL_4_DIV!AX20*'4º DIV'!AN37</f>
        <v>0</v>
      </c>
      <c r="AW37" s="32">
        <f>PERFIL_4_DIV!AY20*'4º DIV'!AO37</f>
        <v>0</v>
      </c>
      <c r="AX37" s="167">
        <f>PERFIL_4_DIV!AZ20*'4º DIV'!AP37</f>
        <v>0</v>
      </c>
      <c r="AY37" s="32">
        <f t="shared" si="1"/>
        <v>0</v>
      </c>
      <c r="AZ37" s="32">
        <f t="shared" si="2"/>
        <v>0</v>
      </c>
      <c r="BA37" s="32">
        <f t="shared" si="3"/>
        <v>0</v>
      </c>
      <c r="BB37" s="32">
        <f t="shared" si="4"/>
        <v>0</v>
      </c>
      <c r="BC37" s="32">
        <f t="shared" si="5"/>
        <v>0</v>
      </c>
      <c r="BD37" s="32">
        <f t="shared" si="6"/>
        <v>0</v>
      </c>
      <c r="BE37" s="32">
        <f t="shared" si="7"/>
        <v>0</v>
      </c>
      <c r="BF37" s="167">
        <f t="shared" si="8"/>
        <v>0</v>
      </c>
    </row>
    <row r="38" spans="1:58">
      <c r="A38" s="66">
        <v>8</v>
      </c>
      <c r="B38" s="28" t="s">
        <v>108</v>
      </c>
      <c r="C38" s="161">
        <f t="shared" si="9"/>
        <v>25</v>
      </c>
      <c r="D38" s="32">
        <f t="shared" si="10"/>
        <v>18</v>
      </c>
      <c r="E38" s="32">
        <f t="shared" si="11"/>
        <v>26</v>
      </c>
      <c r="F38" s="32">
        <f t="shared" si="12"/>
        <v>17</v>
      </c>
      <c r="G38" s="32">
        <f t="shared" si="13"/>
        <v>39</v>
      </c>
      <c r="H38" s="32">
        <f t="shared" si="14"/>
        <v>27</v>
      </c>
      <c r="I38" s="32">
        <f t="shared" si="15"/>
        <v>14</v>
      </c>
      <c r="J38" s="32">
        <f t="shared" si="16"/>
        <v>18</v>
      </c>
      <c r="K38" s="154">
        <f>PERFIL_4_DIV!C21*'4º DIV'!C$3+PERFIL_4_DIV!K21*'4º DIV'!C$4+PERFIL_4_DIV!S21*'4º DIV'!C$5+PERFIL_4_DIV!AA21*'4º DIV'!C$6</f>
        <v>0</v>
      </c>
      <c r="L38" s="68">
        <f>PERFIL_4_DIV!D21*'4º DIV'!D$3+PERFIL_4_DIV!L21*'4º DIV'!D$4+PERFIL_4_DIV!T21*'4º DIV'!D$5+PERFIL_4_DIV!AB21*'4º DIV'!D$6</f>
        <v>0</v>
      </c>
      <c r="M38" s="68">
        <f>PERFIL_4_DIV!E21*'4º DIV'!E$3+PERFIL_4_DIV!M21*'4º DIV'!E$4+PERFIL_4_DIV!U21*'4º DIV'!E$5+PERFIL_4_DIV!AC21*'4º DIV'!E$6</f>
        <v>0</v>
      </c>
      <c r="N38" s="68">
        <f>PERFIL_4_DIV!F21*'4º DIV'!F$3+PERFIL_4_DIV!N21*'4º DIV'!F$4+PERFIL_4_DIV!V21*'4º DIV'!F$5+PERFIL_4_DIV!AD21*'4º DIV'!F$6</f>
        <v>0</v>
      </c>
      <c r="O38" s="68">
        <f>PERFIL_4_DIV!G21*'4º DIV'!G$3+PERFIL_4_DIV!O21*'4º DIV'!G$4+PERFIL_4_DIV!W21*'4º DIV'!G$5+PERFIL_4_DIV!AE21*'4º DIV'!G$6</f>
        <v>0</v>
      </c>
      <c r="P38" s="68">
        <f>PERFIL_4_DIV!H21*'4º DIV'!H$3+PERFIL_4_DIV!P21*'4º DIV'!H$4+PERFIL_4_DIV!X21*'4º DIV'!H$5+PERFIL_4_DIV!AF21*'4º DIV'!H$6</f>
        <v>0</v>
      </c>
      <c r="Q38" s="68">
        <f>PERFIL_4_DIV!I21*'4º DIV'!I$3+PERFIL_4_DIV!Q21*'4º DIV'!I$4+PERFIL_4_DIV!Y21*'4º DIV'!I$5+PERFIL_4_DIV!AG21*'4º DIV'!I$6</f>
        <v>0</v>
      </c>
      <c r="R38" s="68">
        <f>PERFIL_4_DIV!J21*'4º DIV'!J$3+PERFIL_4_DIV!R21*'4º DIV'!J$4+PERFIL_4_DIV!Z21*'4º DIV'!J$5+PERFIL_4_DIV!AH21*'4º DIV'!J$6</f>
        <v>0</v>
      </c>
      <c r="S38" s="161">
        <f>IF(PERFIL_4_DIV!$AI21="",0,INDEX($A$8:$J$19,MATCH(PERFIL_4_DIV!$AI21,$B$8:$B$19,0),3))</f>
        <v>0</v>
      </c>
      <c r="T38" s="32">
        <f>IF(PERFIL_4_DIV!$AI21="",0,INDEX($A$8:$J$19,MATCH(PERFIL_4_DIV!$AI21,$B$8:$B$19,0),4))</f>
        <v>0</v>
      </c>
      <c r="U38" s="32">
        <f>IF(PERFIL_4_DIV!$AI21="",0,INDEX($A$8:$J$19,MATCH(PERFIL_4_DIV!$AI21,$B$8:$B$19,0),5))</f>
        <v>0</v>
      </c>
      <c r="V38" s="32">
        <f>IF(PERFIL_4_DIV!$AI21="",0,INDEX($A$8:$J$19,MATCH(PERFIL_4_DIV!$AI21,$B$8:$B$19,0),6))</f>
        <v>0</v>
      </c>
      <c r="W38" s="32">
        <f>IF(PERFIL_4_DIV!$AI21="",0,INDEX($A$8:$J$19,MATCH(PERFIL_4_DIV!$AI21,$B$8:$B$19,0),7))</f>
        <v>0</v>
      </c>
      <c r="X38" s="32">
        <f>IF(PERFIL_4_DIV!$AI21="",0,INDEX($A$8:$J$19,MATCH(PERFIL_4_DIV!$AI21,$B$8:$B$19,0),8))</f>
        <v>0</v>
      </c>
      <c r="Y38" s="32">
        <f>IF(PERFIL_4_DIV!$AI21="",0,INDEX($A$8:$J$19,MATCH(PERFIL_4_DIV!$AI21,$B$8:$B$19,0),9))</f>
        <v>0</v>
      </c>
      <c r="Z38" s="167">
        <f>IF(PERFIL_4_DIV!$AI21="",0,INDEX($A$8:$J$19,MATCH(PERFIL_4_DIV!$AI21,$B$8:$B$19,0),10))</f>
        <v>0</v>
      </c>
      <c r="AA38" s="68">
        <f>PERFIL_4_DIV!AJ21*'4º DIV'!S38</f>
        <v>0</v>
      </c>
      <c r="AB38" s="68">
        <f>PERFIL_4_DIV!AK21*'4º DIV'!T38</f>
        <v>0</v>
      </c>
      <c r="AC38" s="68">
        <f>PERFIL_4_DIV!AL21*'4º DIV'!U38</f>
        <v>0</v>
      </c>
      <c r="AD38" s="68">
        <f>PERFIL_4_DIV!AM21*'4º DIV'!V38</f>
        <v>0</v>
      </c>
      <c r="AE38" s="68">
        <f>PERFIL_4_DIV!AN21*'4º DIV'!W38</f>
        <v>0</v>
      </c>
      <c r="AF38" s="68">
        <f>PERFIL_4_DIV!AO21*'4º DIV'!X38</f>
        <v>0</v>
      </c>
      <c r="AG38" s="68">
        <f>PERFIL_4_DIV!AP21*'4º DIV'!Y38</f>
        <v>0</v>
      </c>
      <c r="AH38" s="68">
        <f>PERFIL_4_DIV!AQ21*'4º DIV'!Z38</f>
        <v>0</v>
      </c>
      <c r="AI38" s="161">
        <f>IF(PERFIL_4_DIV!$AR21="",0,INDEX($A$20:$J$25,MATCH(PERFIL_4_DIV!$AR21,$B$20:$B$25,0),3))</f>
        <v>0</v>
      </c>
      <c r="AJ38" s="32">
        <f>IF(PERFIL_4_DIV!$AR21="",0,INDEX($A$20:$J$25,MATCH(PERFIL_4_DIV!$AR21,$B$20:$B$25,0),4))</f>
        <v>0</v>
      </c>
      <c r="AK38" s="32">
        <f>IF(PERFIL_4_DIV!$AR21="",0,INDEX($A$20:$J$25,MATCH(PERFIL_4_DIV!$AR21,$B$20:$B$25,0),5))</f>
        <v>0</v>
      </c>
      <c r="AL38" s="32">
        <f>IF(PERFIL_4_DIV!$AR21="",0,INDEX($A$20:$J$25,MATCH(PERFIL_4_DIV!$AR21,$B$20:$B$25,0),6))</f>
        <v>0</v>
      </c>
      <c r="AM38" s="32">
        <f>IF(PERFIL_4_DIV!$AR21="",0,INDEX($A$20:$J$25,MATCH(PERFIL_4_DIV!$AR21,$B$20:$B$25,0),7))</f>
        <v>0</v>
      </c>
      <c r="AN38" s="32">
        <f>IF(PERFIL_4_DIV!$AR21="",0,INDEX($A$20:$J$25,MATCH(PERFIL_4_DIV!$AR21,$B$20:$B$25,0),8))</f>
        <v>0</v>
      </c>
      <c r="AO38" s="32">
        <f>IF(PERFIL_4_DIV!$AR21="",0,INDEX($A$20:$J$25,MATCH(PERFIL_4_DIV!$AR21,$B$20:$B$25,0),9))</f>
        <v>0</v>
      </c>
      <c r="AP38" s="167">
        <f>IF(PERFIL_4_DIV!$AR21="",0,INDEX($A$20:$J$25,MATCH(PERFIL_4_DIV!$AR21,$B$20:$B$25,0),10))</f>
        <v>0</v>
      </c>
      <c r="AQ38" s="32">
        <f>PERFIL_4_DIV!AS21*'4º DIV'!AI38</f>
        <v>0</v>
      </c>
      <c r="AR38" s="32">
        <f>PERFIL_4_DIV!AT21*'4º DIV'!AJ38</f>
        <v>0</v>
      </c>
      <c r="AS38" s="32">
        <f>PERFIL_4_DIV!AU21*'4º DIV'!AK38</f>
        <v>0</v>
      </c>
      <c r="AT38" s="32">
        <f>PERFIL_4_DIV!AV21*'4º DIV'!AL38</f>
        <v>0</v>
      </c>
      <c r="AU38" s="32">
        <f>PERFIL_4_DIV!AW21*'4º DIV'!AM38</f>
        <v>0</v>
      </c>
      <c r="AV38" s="32">
        <f>PERFIL_4_DIV!AX21*'4º DIV'!AN38</f>
        <v>0</v>
      </c>
      <c r="AW38" s="32">
        <f>PERFIL_4_DIV!AY21*'4º DIV'!AO38</f>
        <v>0</v>
      </c>
      <c r="AX38" s="167">
        <f>PERFIL_4_DIV!AZ21*'4º DIV'!AP38</f>
        <v>0</v>
      </c>
      <c r="AY38" s="32">
        <f t="shared" si="1"/>
        <v>0</v>
      </c>
      <c r="AZ38" s="32">
        <f t="shared" si="2"/>
        <v>0</v>
      </c>
      <c r="BA38" s="32">
        <f t="shared" si="3"/>
        <v>0</v>
      </c>
      <c r="BB38" s="32">
        <f t="shared" si="4"/>
        <v>0</v>
      </c>
      <c r="BC38" s="32">
        <f t="shared" si="5"/>
        <v>0</v>
      </c>
      <c r="BD38" s="32">
        <f t="shared" si="6"/>
        <v>0</v>
      </c>
      <c r="BE38" s="32">
        <f t="shared" si="7"/>
        <v>0</v>
      </c>
      <c r="BF38" s="167">
        <f t="shared" si="8"/>
        <v>0</v>
      </c>
    </row>
    <row r="39" spans="1:58">
      <c r="A39" s="29">
        <v>9</v>
      </c>
      <c r="B39" s="30" t="s">
        <v>109</v>
      </c>
      <c r="C39" s="161">
        <f t="shared" si="9"/>
        <v>25</v>
      </c>
      <c r="D39" s="32">
        <f t="shared" si="10"/>
        <v>18</v>
      </c>
      <c r="E39" s="32">
        <f t="shared" si="11"/>
        <v>26</v>
      </c>
      <c r="F39" s="32">
        <f t="shared" si="12"/>
        <v>17</v>
      </c>
      <c r="G39" s="32">
        <f t="shared" si="13"/>
        <v>39</v>
      </c>
      <c r="H39" s="32">
        <f t="shared" si="14"/>
        <v>27</v>
      </c>
      <c r="I39" s="32">
        <f t="shared" si="15"/>
        <v>14</v>
      </c>
      <c r="J39" s="32">
        <f t="shared" si="16"/>
        <v>18</v>
      </c>
      <c r="K39" s="154">
        <f>PERFIL_4_DIV!C22*'4º DIV'!C$3+PERFIL_4_DIV!K22*'4º DIV'!C$4+PERFIL_4_DIV!S22*'4º DIV'!C$5+PERFIL_4_DIV!AA22*'4º DIV'!C$6</f>
        <v>0</v>
      </c>
      <c r="L39" s="68">
        <f>PERFIL_4_DIV!D22*'4º DIV'!D$3+PERFIL_4_DIV!L22*'4º DIV'!D$4+PERFIL_4_DIV!T22*'4º DIV'!D$5+PERFIL_4_DIV!AB22*'4º DIV'!D$6</f>
        <v>0</v>
      </c>
      <c r="M39" s="68">
        <f>PERFIL_4_DIV!E22*'4º DIV'!E$3+PERFIL_4_DIV!M22*'4º DIV'!E$4+PERFIL_4_DIV!U22*'4º DIV'!E$5+PERFIL_4_DIV!AC22*'4º DIV'!E$6</f>
        <v>0</v>
      </c>
      <c r="N39" s="68">
        <f>PERFIL_4_DIV!F22*'4º DIV'!F$3+PERFIL_4_DIV!N22*'4º DIV'!F$4+PERFIL_4_DIV!V22*'4º DIV'!F$5+PERFIL_4_DIV!AD22*'4º DIV'!F$6</f>
        <v>0</v>
      </c>
      <c r="O39" s="68">
        <f>PERFIL_4_DIV!G22*'4º DIV'!G$3+PERFIL_4_DIV!O22*'4º DIV'!G$4+PERFIL_4_DIV!W22*'4º DIV'!G$5+PERFIL_4_DIV!AE22*'4º DIV'!G$6</f>
        <v>0</v>
      </c>
      <c r="P39" s="68">
        <f>PERFIL_4_DIV!H22*'4º DIV'!H$3+PERFIL_4_DIV!P22*'4º DIV'!H$4+PERFIL_4_DIV!X22*'4º DIV'!H$5+PERFIL_4_DIV!AF22*'4º DIV'!H$6</f>
        <v>0</v>
      </c>
      <c r="Q39" s="68">
        <f>PERFIL_4_DIV!I22*'4º DIV'!I$3+PERFIL_4_DIV!Q22*'4º DIV'!I$4+PERFIL_4_DIV!Y22*'4º DIV'!I$5+PERFIL_4_DIV!AG22*'4º DIV'!I$6</f>
        <v>0</v>
      </c>
      <c r="R39" s="68">
        <f>PERFIL_4_DIV!J22*'4º DIV'!J$3+PERFIL_4_DIV!R22*'4º DIV'!J$4+PERFIL_4_DIV!Z22*'4º DIV'!J$5+PERFIL_4_DIV!AH22*'4º DIV'!J$6</f>
        <v>0</v>
      </c>
      <c r="S39" s="161">
        <f>IF(PERFIL_4_DIV!$AI22="",0,INDEX($A$8:$J$19,MATCH(PERFIL_4_DIV!$AI22,$B$8:$B$19,0),3))</f>
        <v>0</v>
      </c>
      <c r="T39" s="32">
        <f>IF(PERFIL_4_DIV!$AI22="",0,INDEX($A$8:$J$19,MATCH(PERFIL_4_DIV!$AI22,$B$8:$B$19,0),4))</f>
        <v>0</v>
      </c>
      <c r="U39" s="32">
        <f>IF(PERFIL_4_DIV!$AI22="",0,INDEX($A$8:$J$19,MATCH(PERFIL_4_DIV!$AI22,$B$8:$B$19,0),5))</f>
        <v>0</v>
      </c>
      <c r="V39" s="32">
        <f>IF(PERFIL_4_DIV!$AI22="",0,INDEX($A$8:$J$19,MATCH(PERFIL_4_DIV!$AI22,$B$8:$B$19,0),6))</f>
        <v>0</v>
      </c>
      <c r="W39" s="32">
        <f>IF(PERFIL_4_DIV!$AI22="",0,INDEX($A$8:$J$19,MATCH(PERFIL_4_DIV!$AI22,$B$8:$B$19,0),7))</f>
        <v>0</v>
      </c>
      <c r="X39" s="32">
        <f>IF(PERFIL_4_DIV!$AI22="",0,INDEX($A$8:$J$19,MATCH(PERFIL_4_DIV!$AI22,$B$8:$B$19,0),8))</f>
        <v>0</v>
      </c>
      <c r="Y39" s="32">
        <f>IF(PERFIL_4_DIV!$AI22="",0,INDEX($A$8:$J$19,MATCH(PERFIL_4_DIV!$AI22,$B$8:$B$19,0),9))</f>
        <v>0</v>
      </c>
      <c r="Z39" s="167">
        <f>IF(PERFIL_4_DIV!$AI22="",0,INDEX($A$8:$J$19,MATCH(PERFIL_4_DIV!$AI22,$B$8:$B$19,0),10))</f>
        <v>0</v>
      </c>
      <c r="AA39" s="68">
        <f>PERFIL_4_DIV!AJ22*'4º DIV'!S39</f>
        <v>0</v>
      </c>
      <c r="AB39" s="68">
        <f>PERFIL_4_DIV!AK22*'4º DIV'!T39</f>
        <v>0</v>
      </c>
      <c r="AC39" s="68">
        <f>PERFIL_4_DIV!AL22*'4º DIV'!U39</f>
        <v>0</v>
      </c>
      <c r="AD39" s="68">
        <f>PERFIL_4_DIV!AM22*'4º DIV'!V39</f>
        <v>0</v>
      </c>
      <c r="AE39" s="68">
        <f>PERFIL_4_DIV!AN22*'4º DIV'!W39</f>
        <v>0</v>
      </c>
      <c r="AF39" s="68">
        <f>PERFIL_4_DIV!AO22*'4º DIV'!X39</f>
        <v>0</v>
      </c>
      <c r="AG39" s="68">
        <f>PERFIL_4_DIV!AP22*'4º DIV'!Y39</f>
        <v>0</v>
      </c>
      <c r="AH39" s="68">
        <f>PERFIL_4_DIV!AQ22*'4º DIV'!Z39</f>
        <v>0</v>
      </c>
      <c r="AI39" s="161">
        <f>IF(PERFIL_4_DIV!$AR22="",0,INDEX($A$20:$J$25,MATCH(PERFIL_4_DIV!$AR22,$B$20:$B$25,0),3))</f>
        <v>0</v>
      </c>
      <c r="AJ39" s="32">
        <f>IF(PERFIL_4_DIV!$AR22="",0,INDEX($A$20:$J$25,MATCH(PERFIL_4_DIV!$AR22,$B$20:$B$25,0),4))</f>
        <v>0</v>
      </c>
      <c r="AK39" s="32">
        <f>IF(PERFIL_4_DIV!$AR22="",0,INDEX($A$20:$J$25,MATCH(PERFIL_4_DIV!$AR22,$B$20:$B$25,0),5))</f>
        <v>0</v>
      </c>
      <c r="AL39" s="32">
        <f>IF(PERFIL_4_DIV!$AR22="",0,INDEX($A$20:$J$25,MATCH(PERFIL_4_DIV!$AR22,$B$20:$B$25,0),6))</f>
        <v>0</v>
      </c>
      <c r="AM39" s="32">
        <f>IF(PERFIL_4_DIV!$AR22="",0,INDEX($A$20:$J$25,MATCH(PERFIL_4_DIV!$AR22,$B$20:$B$25,0),7))</f>
        <v>0</v>
      </c>
      <c r="AN39" s="32">
        <f>IF(PERFIL_4_DIV!$AR22="",0,INDEX($A$20:$J$25,MATCH(PERFIL_4_DIV!$AR22,$B$20:$B$25,0),8))</f>
        <v>0</v>
      </c>
      <c r="AO39" s="32">
        <f>IF(PERFIL_4_DIV!$AR22="",0,INDEX($A$20:$J$25,MATCH(PERFIL_4_DIV!$AR22,$B$20:$B$25,0),9))</f>
        <v>0</v>
      </c>
      <c r="AP39" s="167">
        <f>IF(PERFIL_4_DIV!$AR22="",0,INDEX($A$20:$J$25,MATCH(PERFIL_4_DIV!$AR22,$B$20:$B$25,0),10))</f>
        <v>0</v>
      </c>
      <c r="AQ39" s="32">
        <f>PERFIL_4_DIV!AS22*'4º DIV'!AI39</f>
        <v>0</v>
      </c>
      <c r="AR39" s="32">
        <f>PERFIL_4_DIV!AT22*'4º DIV'!AJ39</f>
        <v>0</v>
      </c>
      <c r="AS39" s="32">
        <f>PERFIL_4_DIV!AU22*'4º DIV'!AK39</f>
        <v>0</v>
      </c>
      <c r="AT39" s="32">
        <f>PERFIL_4_DIV!AV22*'4º DIV'!AL39</f>
        <v>0</v>
      </c>
      <c r="AU39" s="32">
        <f>PERFIL_4_DIV!AW22*'4º DIV'!AM39</f>
        <v>0</v>
      </c>
      <c r="AV39" s="32">
        <f>PERFIL_4_DIV!AX22*'4º DIV'!AN39</f>
        <v>0</v>
      </c>
      <c r="AW39" s="32">
        <f>PERFIL_4_DIV!AY22*'4º DIV'!AO39</f>
        <v>0</v>
      </c>
      <c r="AX39" s="167">
        <f>PERFIL_4_DIV!AZ22*'4º DIV'!AP39</f>
        <v>0</v>
      </c>
      <c r="AY39" s="32">
        <f t="shared" si="1"/>
        <v>0</v>
      </c>
      <c r="AZ39" s="32">
        <f t="shared" si="2"/>
        <v>0</v>
      </c>
      <c r="BA39" s="32">
        <f t="shared" si="3"/>
        <v>0</v>
      </c>
      <c r="BB39" s="32">
        <f t="shared" si="4"/>
        <v>0</v>
      </c>
      <c r="BC39" s="32">
        <f t="shared" si="5"/>
        <v>0</v>
      </c>
      <c r="BD39" s="32">
        <f t="shared" si="6"/>
        <v>0</v>
      </c>
      <c r="BE39" s="32">
        <f t="shared" si="7"/>
        <v>0</v>
      </c>
      <c r="BF39" s="167">
        <f t="shared" si="8"/>
        <v>0</v>
      </c>
    </row>
    <row r="40" spans="1:58">
      <c r="A40" s="29">
        <v>10</v>
      </c>
      <c r="B40" s="28" t="s">
        <v>110</v>
      </c>
      <c r="C40" s="161">
        <f t="shared" si="9"/>
        <v>25</v>
      </c>
      <c r="D40" s="32">
        <f t="shared" si="10"/>
        <v>18</v>
      </c>
      <c r="E40" s="32">
        <f t="shared" si="11"/>
        <v>26</v>
      </c>
      <c r="F40" s="32">
        <f t="shared" si="12"/>
        <v>17</v>
      </c>
      <c r="G40" s="32">
        <f t="shared" si="13"/>
        <v>39</v>
      </c>
      <c r="H40" s="32">
        <f t="shared" si="14"/>
        <v>27</v>
      </c>
      <c r="I40" s="32">
        <f t="shared" si="15"/>
        <v>14</v>
      </c>
      <c r="J40" s="32">
        <f t="shared" si="16"/>
        <v>18</v>
      </c>
      <c r="K40" s="154">
        <f>PERFIL_4_DIV!C23*'4º DIV'!C$3+PERFIL_4_DIV!K23*'4º DIV'!C$4+PERFIL_4_DIV!S23*'4º DIV'!C$5+PERFIL_4_DIV!AA23*'4º DIV'!C$6</f>
        <v>0</v>
      </c>
      <c r="L40" s="68">
        <f>PERFIL_4_DIV!D23*'4º DIV'!D$3+PERFIL_4_DIV!L23*'4º DIV'!D$4+PERFIL_4_DIV!T23*'4º DIV'!D$5+PERFIL_4_DIV!AB23*'4º DIV'!D$6</f>
        <v>0</v>
      </c>
      <c r="M40" s="68">
        <f>PERFIL_4_DIV!E23*'4º DIV'!E$3+PERFIL_4_DIV!M23*'4º DIV'!E$4+PERFIL_4_DIV!U23*'4º DIV'!E$5+PERFIL_4_DIV!AC23*'4º DIV'!E$6</f>
        <v>0</v>
      </c>
      <c r="N40" s="68">
        <f>PERFIL_4_DIV!F23*'4º DIV'!F$3+PERFIL_4_DIV!N23*'4º DIV'!F$4+PERFIL_4_DIV!V23*'4º DIV'!F$5+PERFIL_4_DIV!AD23*'4º DIV'!F$6</f>
        <v>0</v>
      </c>
      <c r="O40" s="68">
        <f>PERFIL_4_DIV!G23*'4º DIV'!G$3+PERFIL_4_DIV!O23*'4º DIV'!G$4+PERFIL_4_DIV!W23*'4º DIV'!G$5+PERFIL_4_DIV!AE23*'4º DIV'!G$6</f>
        <v>0</v>
      </c>
      <c r="P40" s="68">
        <f>PERFIL_4_DIV!H23*'4º DIV'!H$3+PERFIL_4_DIV!P23*'4º DIV'!H$4+PERFIL_4_DIV!X23*'4º DIV'!H$5+PERFIL_4_DIV!AF23*'4º DIV'!H$6</f>
        <v>0</v>
      </c>
      <c r="Q40" s="68">
        <f>PERFIL_4_DIV!I23*'4º DIV'!I$3+PERFIL_4_DIV!Q23*'4º DIV'!I$4+PERFIL_4_DIV!Y23*'4º DIV'!I$5+PERFIL_4_DIV!AG23*'4º DIV'!I$6</f>
        <v>0</v>
      </c>
      <c r="R40" s="68">
        <f>PERFIL_4_DIV!J23*'4º DIV'!J$3+PERFIL_4_DIV!R23*'4º DIV'!J$4+PERFIL_4_DIV!Z23*'4º DIV'!J$5+PERFIL_4_DIV!AH23*'4º DIV'!J$6</f>
        <v>0</v>
      </c>
      <c r="S40" s="161">
        <f>IF(PERFIL_4_DIV!$AI23="",0,INDEX($A$8:$J$19,MATCH(PERFIL_4_DIV!$AI23,$B$8:$B$19,0),3))</f>
        <v>0</v>
      </c>
      <c r="T40" s="32">
        <f>IF(PERFIL_4_DIV!$AI23="",0,INDEX($A$8:$J$19,MATCH(PERFIL_4_DIV!$AI23,$B$8:$B$19,0),4))</f>
        <v>0</v>
      </c>
      <c r="U40" s="32">
        <f>IF(PERFIL_4_DIV!$AI23="",0,INDEX($A$8:$J$19,MATCH(PERFIL_4_DIV!$AI23,$B$8:$B$19,0),5))</f>
        <v>0</v>
      </c>
      <c r="V40" s="32">
        <f>IF(PERFIL_4_DIV!$AI23="",0,INDEX($A$8:$J$19,MATCH(PERFIL_4_DIV!$AI23,$B$8:$B$19,0),6))</f>
        <v>0</v>
      </c>
      <c r="W40" s="32">
        <f>IF(PERFIL_4_DIV!$AI23="",0,INDEX($A$8:$J$19,MATCH(PERFIL_4_DIV!$AI23,$B$8:$B$19,0),7))</f>
        <v>0</v>
      </c>
      <c r="X40" s="32">
        <f>IF(PERFIL_4_DIV!$AI23="",0,INDEX($A$8:$J$19,MATCH(PERFIL_4_DIV!$AI23,$B$8:$B$19,0),8))</f>
        <v>0</v>
      </c>
      <c r="Y40" s="32">
        <f>IF(PERFIL_4_DIV!$AI23="",0,INDEX($A$8:$J$19,MATCH(PERFIL_4_DIV!$AI23,$B$8:$B$19,0),9))</f>
        <v>0</v>
      </c>
      <c r="Z40" s="167">
        <f>IF(PERFIL_4_DIV!$AI23="",0,INDEX($A$8:$J$19,MATCH(PERFIL_4_DIV!$AI23,$B$8:$B$19,0),10))</f>
        <v>0</v>
      </c>
      <c r="AA40" s="68">
        <f>PERFIL_4_DIV!AJ23*'4º DIV'!S40</f>
        <v>0</v>
      </c>
      <c r="AB40" s="68">
        <f>PERFIL_4_DIV!AK23*'4º DIV'!T40</f>
        <v>0</v>
      </c>
      <c r="AC40" s="68">
        <f>PERFIL_4_DIV!AL23*'4º DIV'!U40</f>
        <v>0</v>
      </c>
      <c r="AD40" s="68">
        <f>PERFIL_4_DIV!AM23*'4º DIV'!V40</f>
        <v>0</v>
      </c>
      <c r="AE40" s="68">
        <f>PERFIL_4_DIV!AN23*'4º DIV'!W40</f>
        <v>0</v>
      </c>
      <c r="AF40" s="68">
        <f>PERFIL_4_DIV!AO23*'4º DIV'!X40</f>
        <v>0</v>
      </c>
      <c r="AG40" s="68">
        <f>PERFIL_4_DIV!AP23*'4º DIV'!Y40</f>
        <v>0</v>
      </c>
      <c r="AH40" s="68">
        <f>PERFIL_4_DIV!AQ23*'4º DIV'!Z40</f>
        <v>0</v>
      </c>
      <c r="AI40" s="161">
        <f>IF(PERFIL_4_DIV!$AR23="",0,INDEX($A$20:$J$25,MATCH(PERFIL_4_DIV!$AR23,$B$20:$B$25,0),3))</f>
        <v>0</v>
      </c>
      <c r="AJ40" s="32">
        <f>IF(PERFIL_4_DIV!$AR23="",0,INDEX($A$20:$J$25,MATCH(PERFIL_4_DIV!$AR23,$B$20:$B$25,0),4))</f>
        <v>0</v>
      </c>
      <c r="AK40" s="32">
        <f>IF(PERFIL_4_DIV!$AR23="",0,INDEX($A$20:$J$25,MATCH(PERFIL_4_DIV!$AR23,$B$20:$B$25,0),5))</f>
        <v>0</v>
      </c>
      <c r="AL40" s="32">
        <f>IF(PERFIL_4_DIV!$AR23="",0,INDEX($A$20:$J$25,MATCH(PERFIL_4_DIV!$AR23,$B$20:$B$25,0),6))</f>
        <v>0</v>
      </c>
      <c r="AM40" s="32">
        <f>IF(PERFIL_4_DIV!$AR23="",0,INDEX($A$20:$J$25,MATCH(PERFIL_4_DIV!$AR23,$B$20:$B$25,0),7))</f>
        <v>0</v>
      </c>
      <c r="AN40" s="32">
        <f>IF(PERFIL_4_DIV!$AR23="",0,INDEX($A$20:$J$25,MATCH(PERFIL_4_DIV!$AR23,$B$20:$B$25,0),8))</f>
        <v>0</v>
      </c>
      <c r="AO40" s="32">
        <f>IF(PERFIL_4_DIV!$AR23="",0,INDEX($A$20:$J$25,MATCH(PERFIL_4_DIV!$AR23,$B$20:$B$25,0),9))</f>
        <v>0</v>
      </c>
      <c r="AP40" s="167">
        <f>IF(PERFIL_4_DIV!$AR23="",0,INDEX($A$20:$J$25,MATCH(PERFIL_4_DIV!$AR23,$B$20:$B$25,0),10))</f>
        <v>0</v>
      </c>
      <c r="AQ40" s="32">
        <f>PERFIL_4_DIV!AS23*'4º DIV'!AI40</f>
        <v>0</v>
      </c>
      <c r="AR40" s="32">
        <f>PERFIL_4_DIV!AT23*'4º DIV'!AJ40</f>
        <v>0</v>
      </c>
      <c r="AS40" s="32">
        <f>PERFIL_4_DIV!AU23*'4º DIV'!AK40</f>
        <v>0</v>
      </c>
      <c r="AT40" s="32">
        <f>PERFIL_4_DIV!AV23*'4º DIV'!AL40</f>
        <v>0</v>
      </c>
      <c r="AU40" s="32">
        <f>PERFIL_4_DIV!AW23*'4º DIV'!AM40</f>
        <v>0</v>
      </c>
      <c r="AV40" s="32">
        <f>PERFIL_4_DIV!AX23*'4º DIV'!AN40</f>
        <v>0</v>
      </c>
      <c r="AW40" s="32">
        <f>PERFIL_4_DIV!AY23*'4º DIV'!AO40</f>
        <v>0</v>
      </c>
      <c r="AX40" s="167">
        <f>PERFIL_4_DIV!AZ23*'4º DIV'!AP40</f>
        <v>0</v>
      </c>
      <c r="AY40" s="32">
        <f t="shared" si="1"/>
        <v>0</v>
      </c>
      <c r="AZ40" s="32">
        <f t="shared" si="2"/>
        <v>0</v>
      </c>
      <c r="BA40" s="32">
        <f t="shared" si="3"/>
        <v>0</v>
      </c>
      <c r="BB40" s="32">
        <f t="shared" si="4"/>
        <v>0</v>
      </c>
      <c r="BC40" s="32">
        <f t="shared" si="5"/>
        <v>0</v>
      </c>
      <c r="BD40" s="32">
        <f t="shared" si="6"/>
        <v>0</v>
      </c>
      <c r="BE40" s="32">
        <f t="shared" si="7"/>
        <v>0</v>
      </c>
      <c r="BF40" s="167">
        <f t="shared" si="8"/>
        <v>0</v>
      </c>
    </row>
    <row r="41" spans="1:58">
      <c r="A41" s="66">
        <v>11</v>
      </c>
      <c r="B41" s="30" t="s">
        <v>111</v>
      </c>
      <c r="C41" s="161">
        <f t="shared" si="9"/>
        <v>25</v>
      </c>
      <c r="D41" s="32">
        <f t="shared" si="10"/>
        <v>18</v>
      </c>
      <c r="E41" s="32">
        <f t="shared" si="11"/>
        <v>26</v>
      </c>
      <c r="F41" s="32">
        <f t="shared" si="12"/>
        <v>17</v>
      </c>
      <c r="G41" s="32">
        <f t="shared" si="13"/>
        <v>39</v>
      </c>
      <c r="H41" s="32">
        <f t="shared" si="14"/>
        <v>27</v>
      </c>
      <c r="I41" s="32">
        <f t="shared" si="15"/>
        <v>14</v>
      </c>
      <c r="J41" s="32">
        <f t="shared" si="16"/>
        <v>18</v>
      </c>
      <c r="K41" s="154">
        <f>PERFIL_4_DIV!C24*'4º DIV'!C$3+PERFIL_4_DIV!K24*'4º DIV'!C$4+PERFIL_4_DIV!S24*'4º DIV'!C$5+PERFIL_4_DIV!AA24*'4º DIV'!C$6</f>
        <v>0</v>
      </c>
      <c r="L41" s="68">
        <f>PERFIL_4_DIV!D24*'4º DIV'!D$3+PERFIL_4_DIV!L24*'4º DIV'!D$4+PERFIL_4_DIV!T24*'4º DIV'!D$5+PERFIL_4_DIV!AB24*'4º DIV'!D$6</f>
        <v>0</v>
      </c>
      <c r="M41" s="68">
        <f>PERFIL_4_DIV!E24*'4º DIV'!E$3+PERFIL_4_DIV!M24*'4º DIV'!E$4+PERFIL_4_DIV!U24*'4º DIV'!E$5+PERFIL_4_DIV!AC24*'4º DIV'!E$6</f>
        <v>0</v>
      </c>
      <c r="N41" s="68">
        <f>PERFIL_4_DIV!F24*'4º DIV'!F$3+PERFIL_4_DIV!N24*'4º DIV'!F$4+PERFIL_4_DIV!V24*'4º DIV'!F$5+PERFIL_4_DIV!AD24*'4º DIV'!F$6</f>
        <v>0</v>
      </c>
      <c r="O41" s="68">
        <f>PERFIL_4_DIV!G24*'4º DIV'!G$3+PERFIL_4_DIV!O24*'4º DIV'!G$4+PERFIL_4_DIV!W24*'4º DIV'!G$5+PERFIL_4_DIV!AE24*'4º DIV'!G$6</f>
        <v>0</v>
      </c>
      <c r="P41" s="68">
        <f>PERFIL_4_DIV!H24*'4º DIV'!H$3+PERFIL_4_DIV!P24*'4º DIV'!H$4+PERFIL_4_DIV!X24*'4º DIV'!H$5+PERFIL_4_DIV!AF24*'4º DIV'!H$6</f>
        <v>0</v>
      </c>
      <c r="Q41" s="68">
        <f>PERFIL_4_DIV!I24*'4º DIV'!I$3+PERFIL_4_DIV!Q24*'4º DIV'!I$4+PERFIL_4_DIV!Y24*'4º DIV'!I$5+PERFIL_4_DIV!AG24*'4º DIV'!I$6</f>
        <v>0</v>
      </c>
      <c r="R41" s="68">
        <f>PERFIL_4_DIV!J24*'4º DIV'!J$3+PERFIL_4_DIV!R24*'4º DIV'!J$4+PERFIL_4_DIV!Z24*'4º DIV'!J$5+PERFIL_4_DIV!AH24*'4º DIV'!J$6</f>
        <v>0</v>
      </c>
      <c r="S41" s="161">
        <f>IF(PERFIL_4_DIV!$AI24="",0,INDEX($A$8:$J$19,MATCH(PERFIL_4_DIV!$AI24,$B$8:$B$19,0),3))</f>
        <v>0</v>
      </c>
      <c r="T41" s="32">
        <f>IF(PERFIL_4_DIV!$AI24="",0,INDEX($A$8:$J$19,MATCH(PERFIL_4_DIV!$AI24,$B$8:$B$19,0),4))</f>
        <v>0</v>
      </c>
      <c r="U41" s="32">
        <f>IF(PERFIL_4_DIV!$AI24="",0,INDEX($A$8:$J$19,MATCH(PERFIL_4_DIV!$AI24,$B$8:$B$19,0),5))</f>
        <v>0</v>
      </c>
      <c r="V41" s="32">
        <f>IF(PERFIL_4_DIV!$AI24="",0,INDEX($A$8:$J$19,MATCH(PERFIL_4_DIV!$AI24,$B$8:$B$19,0),6))</f>
        <v>0</v>
      </c>
      <c r="W41" s="32">
        <f>IF(PERFIL_4_DIV!$AI24="",0,INDEX($A$8:$J$19,MATCH(PERFIL_4_DIV!$AI24,$B$8:$B$19,0),7))</f>
        <v>0</v>
      </c>
      <c r="X41" s="32">
        <f>IF(PERFIL_4_DIV!$AI24="",0,INDEX($A$8:$J$19,MATCH(PERFIL_4_DIV!$AI24,$B$8:$B$19,0),8))</f>
        <v>0</v>
      </c>
      <c r="Y41" s="32">
        <f>IF(PERFIL_4_DIV!$AI24="",0,INDEX($A$8:$J$19,MATCH(PERFIL_4_DIV!$AI24,$B$8:$B$19,0),9))</f>
        <v>0</v>
      </c>
      <c r="Z41" s="167">
        <f>IF(PERFIL_4_DIV!$AI24="",0,INDEX($A$8:$J$19,MATCH(PERFIL_4_DIV!$AI24,$B$8:$B$19,0),10))</f>
        <v>0</v>
      </c>
      <c r="AA41" s="68">
        <f>PERFIL_4_DIV!AJ24*'4º DIV'!S41</f>
        <v>0</v>
      </c>
      <c r="AB41" s="68">
        <f>PERFIL_4_DIV!AK24*'4º DIV'!T41</f>
        <v>0</v>
      </c>
      <c r="AC41" s="68">
        <f>PERFIL_4_DIV!AL24*'4º DIV'!U41</f>
        <v>0</v>
      </c>
      <c r="AD41" s="68">
        <f>PERFIL_4_DIV!AM24*'4º DIV'!V41</f>
        <v>0</v>
      </c>
      <c r="AE41" s="68">
        <f>PERFIL_4_DIV!AN24*'4º DIV'!W41</f>
        <v>0</v>
      </c>
      <c r="AF41" s="68">
        <f>PERFIL_4_DIV!AO24*'4º DIV'!X41</f>
        <v>0</v>
      </c>
      <c r="AG41" s="68">
        <f>PERFIL_4_DIV!AP24*'4º DIV'!Y41</f>
        <v>0</v>
      </c>
      <c r="AH41" s="68">
        <f>PERFIL_4_DIV!AQ24*'4º DIV'!Z41</f>
        <v>0</v>
      </c>
      <c r="AI41" s="161">
        <f>IF(PERFIL_4_DIV!$AR24="",0,INDEX($A$20:$J$25,MATCH(PERFIL_4_DIV!$AR24,$B$20:$B$25,0),3))</f>
        <v>0</v>
      </c>
      <c r="AJ41" s="32">
        <f>IF(PERFIL_4_DIV!$AR24="",0,INDEX($A$20:$J$25,MATCH(PERFIL_4_DIV!$AR24,$B$20:$B$25,0),4))</f>
        <v>0</v>
      </c>
      <c r="AK41" s="32">
        <f>IF(PERFIL_4_DIV!$AR24="",0,INDEX($A$20:$J$25,MATCH(PERFIL_4_DIV!$AR24,$B$20:$B$25,0),5))</f>
        <v>0</v>
      </c>
      <c r="AL41" s="32">
        <f>IF(PERFIL_4_DIV!$AR24="",0,INDEX($A$20:$J$25,MATCH(PERFIL_4_DIV!$AR24,$B$20:$B$25,0),6))</f>
        <v>0</v>
      </c>
      <c r="AM41" s="32">
        <f>IF(PERFIL_4_DIV!$AR24="",0,INDEX($A$20:$J$25,MATCH(PERFIL_4_DIV!$AR24,$B$20:$B$25,0),7))</f>
        <v>0</v>
      </c>
      <c r="AN41" s="32">
        <f>IF(PERFIL_4_DIV!$AR24="",0,INDEX($A$20:$J$25,MATCH(PERFIL_4_DIV!$AR24,$B$20:$B$25,0),8))</f>
        <v>0</v>
      </c>
      <c r="AO41" s="32">
        <f>IF(PERFIL_4_DIV!$AR24="",0,INDEX($A$20:$J$25,MATCH(PERFIL_4_DIV!$AR24,$B$20:$B$25,0),9))</f>
        <v>0</v>
      </c>
      <c r="AP41" s="167">
        <f>IF(PERFIL_4_DIV!$AR24="",0,INDEX($A$20:$J$25,MATCH(PERFIL_4_DIV!$AR24,$B$20:$B$25,0),10))</f>
        <v>0</v>
      </c>
      <c r="AQ41" s="32">
        <f>PERFIL_4_DIV!AS24*'4º DIV'!AI41</f>
        <v>0</v>
      </c>
      <c r="AR41" s="32">
        <f>PERFIL_4_DIV!AT24*'4º DIV'!AJ41</f>
        <v>0</v>
      </c>
      <c r="AS41" s="32">
        <f>PERFIL_4_DIV!AU24*'4º DIV'!AK41</f>
        <v>0</v>
      </c>
      <c r="AT41" s="32">
        <f>PERFIL_4_DIV!AV24*'4º DIV'!AL41</f>
        <v>0</v>
      </c>
      <c r="AU41" s="32">
        <f>PERFIL_4_DIV!AW24*'4º DIV'!AM41</f>
        <v>0</v>
      </c>
      <c r="AV41" s="32">
        <f>PERFIL_4_DIV!AX24*'4º DIV'!AN41</f>
        <v>0</v>
      </c>
      <c r="AW41" s="32">
        <f>PERFIL_4_DIV!AY24*'4º DIV'!AO41</f>
        <v>0</v>
      </c>
      <c r="AX41" s="167">
        <f>PERFIL_4_DIV!AZ24*'4º DIV'!AP41</f>
        <v>0</v>
      </c>
      <c r="AY41" s="32">
        <f t="shared" si="1"/>
        <v>0</v>
      </c>
      <c r="AZ41" s="32">
        <f t="shared" si="2"/>
        <v>0</v>
      </c>
      <c r="BA41" s="32">
        <f t="shared" si="3"/>
        <v>0</v>
      </c>
      <c r="BB41" s="32">
        <f t="shared" si="4"/>
        <v>0</v>
      </c>
      <c r="BC41" s="32">
        <f t="shared" si="5"/>
        <v>0</v>
      </c>
      <c r="BD41" s="32">
        <f t="shared" si="6"/>
        <v>0</v>
      </c>
      <c r="BE41" s="32">
        <f t="shared" si="7"/>
        <v>0</v>
      </c>
      <c r="BF41" s="167">
        <f t="shared" si="8"/>
        <v>0</v>
      </c>
    </row>
    <row r="42" spans="1:58">
      <c r="A42" s="29">
        <v>12</v>
      </c>
      <c r="B42" s="28" t="s">
        <v>112</v>
      </c>
      <c r="C42" s="161">
        <f t="shared" si="9"/>
        <v>25</v>
      </c>
      <c r="D42" s="32">
        <f t="shared" si="10"/>
        <v>18</v>
      </c>
      <c r="E42" s="32">
        <f t="shared" si="11"/>
        <v>26</v>
      </c>
      <c r="F42" s="32">
        <f t="shared" si="12"/>
        <v>17</v>
      </c>
      <c r="G42" s="32">
        <f t="shared" si="13"/>
        <v>39</v>
      </c>
      <c r="H42" s="32">
        <f t="shared" si="14"/>
        <v>27</v>
      </c>
      <c r="I42" s="32">
        <f t="shared" si="15"/>
        <v>14</v>
      </c>
      <c r="J42" s="32">
        <f t="shared" si="16"/>
        <v>18</v>
      </c>
      <c r="K42" s="154">
        <f>PERFIL_4_DIV!C25*'4º DIV'!C$3+PERFIL_4_DIV!K25*'4º DIV'!C$4+PERFIL_4_DIV!S25*'4º DIV'!C$5+PERFIL_4_DIV!AA25*'4º DIV'!C$6</f>
        <v>0</v>
      </c>
      <c r="L42" s="68">
        <f>PERFIL_4_DIV!D25*'4º DIV'!D$3+PERFIL_4_DIV!L25*'4º DIV'!D$4+PERFIL_4_DIV!T25*'4º DIV'!D$5+PERFIL_4_DIV!AB25*'4º DIV'!D$6</f>
        <v>0</v>
      </c>
      <c r="M42" s="68">
        <f>PERFIL_4_DIV!E25*'4º DIV'!E$3+PERFIL_4_DIV!M25*'4º DIV'!E$4+PERFIL_4_DIV!U25*'4º DIV'!E$5+PERFIL_4_DIV!AC25*'4º DIV'!E$6</f>
        <v>0</v>
      </c>
      <c r="N42" s="68">
        <f>PERFIL_4_DIV!F25*'4º DIV'!F$3+PERFIL_4_DIV!N25*'4º DIV'!F$4+PERFIL_4_DIV!V25*'4º DIV'!F$5+PERFIL_4_DIV!AD25*'4º DIV'!F$6</f>
        <v>0</v>
      </c>
      <c r="O42" s="68">
        <f>PERFIL_4_DIV!G25*'4º DIV'!G$3+PERFIL_4_DIV!O25*'4º DIV'!G$4+PERFIL_4_DIV!W25*'4º DIV'!G$5+PERFIL_4_DIV!AE25*'4º DIV'!G$6</f>
        <v>0</v>
      </c>
      <c r="P42" s="68">
        <f>PERFIL_4_DIV!H25*'4º DIV'!H$3+PERFIL_4_DIV!P25*'4º DIV'!H$4+PERFIL_4_DIV!X25*'4º DIV'!H$5+PERFIL_4_DIV!AF25*'4º DIV'!H$6</f>
        <v>0</v>
      </c>
      <c r="Q42" s="68">
        <f>PERFIL_4_DIV!I25*'4º DIV'!I$3+PERFIL_4_DIV!Q25*'4º DIV'!I$4+PERFIL_4_DIV!Y25*'4º DIV'!I$5+PERFIL_4_DIV!AG25*'4º DIV'!I$6</f>
        <v>0</v>
      </c>
      <c r="R42" s="68">
        <f>PERFIL_4_DIV!J25*'4º DIV'!J$3+PERFIL_4_DIV!R25*'4º DIV'!J$4+PERFIL_4_DIV!Z25*'4º DIV'!J$5+PERFIL_4_DIV!AH25*'4º DIV'!J$6</f>
        <v>0</v>
      </c>
      <c r="S42" s="161">
        <f>IF(PERFIL_4_DIV!$AI25="",0,INDEX($A$8:$J$19,MATCH(PERFIL_4_DIV!$AI25,$B$8:$B$19,0),3))</f>
        <v>0</v>
      </c>
      <c r="T42" s="32">
        <f>IF(PERFIL_4_DIV!$AI25="",0,INDEX($A$8:$J$19,MATCH(PERFIL_4_DIV!$AI25,$B$8:$B$19,0),4))</f>
        <v>0</v>
      </c>
      <c r="U42" s="32">
        <f>IF(PERFIL_4_DIV!$AI25="",0,INDEX($A$8:$J$19,MATCH(PERFIL_4_DIV!$AI25,$B$8:$B$19,0),5))</f>
        <v>0</v>
      </c>
      <c r="V42" s="32">
        <f>IF(PERFIL_4_DIV!$AI25="",0,INDEX($A$8:$J$19,MATCH(PERFIL_4_DIV!$AI25,$B$8:$B$19,0),6))</f>
        <v>0</v>
      </c>
      <c r="W42" s="32">
        <f>IF(PERFIL_4_DIV!$AI25="",0,INDEX($A$8:$J$19,MATCH(PERFIL_4_DIV!$AI25,$B$8:$B$19,0),7))</f>
        <v>0</v>
      </c>
      <c r="X42" s="32">
        <f>IF(PERFIL_4_DIV!$AI25="",0,INDEX($A$8:$J$19,MATCH(PERFIL_4_DIV!$AI25,$B$8:$B$19,0),8))</f>
        <v>0</v>
      </c>
      <c r="Y42" s="32">
        <f>IF(PERFIL_4_DIV!$AI25="",0,INDEX($A$8:$J$19,MATCH(PERFIL_4_DIV!$AI25,$B$8:$B$19,0),9))</f>
        <v>0</v>
      </c>
      <c r="Z42" s="167">
        <f>IF(PERFIL_4_DIV!$AI25="",0,INDEX($A$8:$J$19,MATCH(PERFIL_4_DIV!$AI25,$B$8:$B$19,0),10))</f>
        <v>0</v>
      </c>
      <c r="AA42" s="68">
        <f>PERFIL_4_DIV!AJ25*'4º DIV'!S42</f>
        <v>0</v>
      </c>
      <c r="AB42" s="68">
        <f>PERFIL_4_DIV!AK25*'4º DIV'!T42</f>
        <v>0</v>
      </c>
      <c r="AC42" s="68">
        <f>PERFIL_4_DIV!AL25*'4º DIV'!U42</f>
        <v>0</v>
      </c>
      <c r="AD42" s="68">
        <f>PERFIL_4_DIV!AM25*'4º DIV'!V42</f>
        <v>0</v>
      </c>
      <c r="AE42" s="68">
        <f>PERFIL_4_DIV!AN25*'4º DIV'!W42</f>
        <v>0</v>
      </c>
      <c r="AF42" s="68">
        <f>PERFIL_4_DIV!AO25*'4º DIV'!X42</f>
        <v>0</v>
      </c>
      <c r="AG42" s="68">
        <f>PERFIL_4_DIV!AP25*'4º DIV'!Y42</f>
        <v>0</v>
      </c>
      <c r="AH42" s="68">
        <f>PERFIL_4_DIV!AQ25*'4º DIV'!Z42</f>
        <v>0</v>
      </c>
      <c r="AI42" s="161">
        <f>IF(PERFIL_4_DIV!$AR25="",0,INDEX($A$20:$J$25,MATCH(PERFIL_4_DIV!$AR25,$B$20:$B$25,0),3))</f>
        <v>0</v>
      </c>
      <c r="AJ42" s="32">
        <f>IF(PERFIL_4_DIV!$AR25="",0,INDEX($A$20:$J$25,MATCH(PERFIL_4_DIV!$AR25,$B$20:$B$25,0),4))</f>
        <v>0</v>
      </c>
      <c r="AK42" s="32">
        <f>IF(PERFIL_4_DIV!$AR25="",0,INDEX($A$20:$J$25,MATCH(PERFIL_4_DIV!$AR25,$B$20:$B$25,0),5))</f>
        <v>0</v>
      </c>
      <c r="AL42" s="32">
        <f>IF(PERFIL_4_DIV!$AR25="",0,INDEX($A$20:$J$25,MATCH(PERFIL_4_DIV!$AR25,$B$20:$B$25,0),6))</f>
        <v>0</v>
      </c>
      <c r="AM42" s="32">
        <f>IF(PERFIL_4_DIV!$AR25="",0,INDEX($A$20:$J$25,MATCH(PERFIL_4_DIV!$AR25,$B$20:$B$25,0),7))</f>
        <v>0</v>
      </c>
      <c r="AN42" s="32">
        <f>IF(PERFIL_4_DIV!$AR25="",0,INDEX($A$20:$J$25,MATCH(PERFIL_4_DIV!$AR25,$B$20:$B$25,0),8))</f>
        <v>0</v>
      </c>
      <c r="AO42" s="32">
        <f>IF(PERFIL_4_DIV!$AR25="",0,INDEX($A$20:$J$25,MATCH(PERFIL_4_DIV!$AR25,$B$20:$B$25,0),9))</f>
        <v>0</v>
      </c>
      <c r="AP42" s="167">
        <f>IF(PERFIL_4_DIV!$AR25="",0,INDEX($A$20:$J$25,MATCH(PERFIL_4_DIV!$AR25,$B$20:$B$25,0),10))</f>
        <v>0</v>
      </c>
      <c r="AQ42" s="32">
        <f>PERFIL_4_DIV!AS25*'4º DIV'!AI42</f>
        <v>0</v>
      </c>
      <c r="AR42" s="32">
        <f>PERFIL_4_DIV!AT25*'4º DIV'!AJ42</f>
        <v>0</v>
      </c>
      <c r="AS42" s="32">
        <f>PERFIL_4_DIV!AU25*'4º DIV'!AK42</f>
        <v>0</v>
      </c>
      <c r="AT42" s="32">
        <f>PERFIL_4_DIV!AV25*'4º DIV'!AL42</f>
        <v>0</v>
      </c>
      <c r="AU42" s="32">
        <f>PERFIL_4_DIV!AW25*'4º DIV'!AM42</f>
        <v>0</v>
      </c>
      <c r="AV42" s="32">
        <f>PERFIL_4_DIV!AX25*'4º DIV'!AN42</f>
        <v>0</v>
      </c>
      <c r="AW42" s="32">
        <f>PERFIL_4_DIV!AY25*'4º DIV'!AO42</f>
        <v>0</v>
      </c>
      <c r="AX42" s="167">
        <f>PERFIL_4_DIV!AZ25*'4º DIV'!AP42</f>
        <v>0</v>
      </c>
      <c r="AY42" s="32">
        <f t="shared" si="1"/>
        <v>0</v>
      </c>
      <c r="AZ42" s="32">
        <f t="shared" si="2"/>
        <v>0</v>
      </c>
      <c r="BA42" s="32">
        <f t="shared" si="3"/>
        <v>0</v>
      </c>
      <c r="BB42" s="32">
        <f t="shared" si="4"/>
        <v>0</v>
      </c>
      <c r="BC42" s="32">
        <f t="shared" si="5"/>
        <v>0</v>
      </c>
      <c r="BD42" s="32">
        <f t="shared" si="6"/>
        <v>0</v>
      </c>
      <c r="BE42" s="32">
        <f t="shared" si="7"/>
        <v>0</v>
      </c>
      <c r="BF42" s="167">
        <f t="shared" si="8"/>
        <v>0</v>
      </c>
    </row>
    <row r="43" spans="1:58">
      <c r="A43" s="29">
        <v>13</v>
      </c>
      <c r="B43" s="30" t="s">
        <v>113</v>
      </c>
      <c r="C43" s="161">
        <f t="shared" si="9"/>
        <v>25</v>
      </c>
      <c r="D43" s="32">
        <f t="shared" si="10"/>
        <v>18</v>
      </c>
      <c r="E43" s="32">
        <f t="shared" si="11"/>
        <v>26</v>
      </c>
      <c r="F43" s="32">
        <f t="shared" si="12"/>
        <v>17</v>
      </c>
      <c r="G43" s="32">
        <f t="shared" si="13"/>
        <v>39</v>
      </c>
      <c r="H43" s="32">
        <f t="shared" si="14"/>
        <v>27</v>
      </c>
      <c r="I43" s="32">
        <f t="shared" si="15"/>
        <v>14</v>
      </c>
      <c r="J43" s="32">
        <f t="shared" si="16"/>
        <v>18</v>
      </c>
      <c r="K43" s="154">
        <f>PERFIL_4_DIV!C26*'4º DIV'!C$3+PERFIL_4_DIV!K26*'4º DIV'!C$4+PERFIL_4_DIV!S26*'4º DIV'!C$5+PERFIL_4_DIV!AA26*'4º DIV'!C$6</f>
        <v>0</v>
      </c>
      <c r="L43" s="68">
        <f>PERFIL_4_DIV!D26*'4º DIV'!D$3+PERFIL_4_DIV!L26*'4º DIV'!D$4+PERFIL_4_DIV!T26*'4º DIV'!D$5+PERFIL_4_DIV!AB26*'4º DIV'!D$6</f>
        <v>0</v>
      </c>
      <c r="M43" s="68">
        <f>PERFIL_4_DIV!E26*'4º DIV'!E$3+PERFIL_4_DIV!M26*'4º DIV'!E$4+PERFIL_4_DIV!U26*'4º DIV'!E$5+PERFIL_4_DIV!AC26*'4º DIV'!E$6</f>
        <v>0</v>
      </c>
      <c r="N43" s="68">
        <f>PERFIL_4_DIV!F26*'4º DIV'!F$3+PERFIL_4_DIV!N26*'4º DIV'!F$4+PERFIL_4_DIV!V26*'4º DIV'!F$5+PERFIL_4_DIV!AD26*'4º DIV'!F$6</f>
        <v>0</v>
      </c>
      <c r="O43" s="68">
        <f>PERFIL_4_DIV!G26*'4º DIV'!G$3+PERFIL_4_DIV!O26*'4º DIV'!G$4+PERFIL_4_DIV!W26*'4º DIV'!G$5+PERFIL_4_DIV!AE26*'4º DIV'!G$6</f>
        <v>0</v>
      </c>
      <c r="P43" s="68">
        <f>PERFIL_4_DIV!H26*'4º DIV'!H$3+PERFIL_4_DIV!P26*'4º DIV'!H$4+PERFIL_4_DIV!X26*'4º DIV'!H$5+PERFIL_4_DIV!AF26*'4º DIV'!H$6</f>
        <v>0</v>
      </c>
      <c r="Q43" s="68">
        <f>PERFIL_4_DIV!I26*'4º DIV'!I$3+PERFIL_4_DIV!Q26*'4º DIV'!I$4+PERFIL_4_DIV!Y26*'4º DIV'!I$5+PERFIL_4_DIV!AG26*'4º DIV'!I$6</f>
        <v>0</v>
      </c>
      <c r="R43" s="68">
        <f>PERFIL_4_DIV!J26*'4º DIV'!J$3+PERFIL_4_DIV!R26*'4º DIV'!J$4+PERFIL_4_DIV!Z26*'4º DIV'!J$5+PERFIL_4_DIV!AH26*'4º DIV'!J$6</f>
        <v>0</v>
      </c>
      <c r="S43" s="161">
        <f>IF(PERFIL_4_DIV!$AI26="",0,INDEX($A$8:$J$19,MATCH(PERFIL_4_DIV!$AI26,$B$8:$B$19,0),3))</f>
        <v>0</v>
      </c>
      <c r="T43" s="32">
        <f>IF(PERFIL_4_DIV!$AI26="",0,INDEX($A$8:$J$19,MATCH(PERFIL_4_DIV!$AI26,$B$8:$B$19,0),4))</f>
        <v>0</v>
      </c>
      <c r="U43" s="32">
        <f>IF(PERFIL_4_DIV!$AI26="",0,INDEX($A$8:$J$19,MATCH(PERFIL_4_DIV!$AI26,$B$8:$B$19,0),5))</f>
        <v>0</v>
      </c>
      <c r="V43" s="32">
        <f>IF(PERFIL_4_DIV!$AI26="",0,INDEX($A$8:$J$19,MATCH(PERFIL_4_DIV!$AI26,$B$8:$B$19,0),6))</f>
        <v>0</v>
      </c>
      <c r="W43" s="32">
        <f>IF(PERFIL_4_DIV!$AI26="",0,INDEX($A$8:$J$19,MATCH(PERFIL_4_DIV!$AI26,$B$8:$B$19,0),7))</f>
        <v>0</v>
      </c>
      <c r="X43" s="32">
        <f>IF(PERFIL_4_DIV!$AI26="",0,INDEX($A$8:$J$19,MATCH(PERFIL_4_DIV!$AI26,$B$8:$B$19,0),8))</f>
        <v>0</v>
      </c>
      <c r="Y43" s="32">
        <f>IF(PERFIL_4_DIV!$AI26="",0,INDEX($A$8:$J$19,MATCH(PERFIL_4_DIV!$AI26,$B$8:$B$19,0),9))</f>
        <v>0</v>
      </c>
      <c r="Z43" s="167">
        <f>IF(PERFIL_4_DIV!$AI26="",0,INDEX($A$8:$J$19,MATCH(PERFIL_4_DIV!$AI26,$B$8:$B$19,0),10))</f>
        <v>0</v>
      </c>
      <c r="AA43" s="68">
        <f>PERFIL_4_DIV!AJ26*'4º DIV'!S43</f>
        <v>0</v>
      </c>
      <c r="AB43" s="68">
        <f>PERFIL_4_DIV!AK26*'4º DIV'!T43</f>
        <v>0</v>
      </c>
      <c r="AC43" s="68">
        <f>PERFIL_4_DIV!AL26*'4º DIV'!U43</f>
        <v>0</v>
      </c>
      <c r="AD43" s="68">
        <f>PERFIL_4_DIV!AM26*'4º DIV'!V43</f>
        <v>0</v>
      </c>
      <c r="AE43" s="68">
        <f>PERFIL_4_DIV!AN26*'4º DIV'!W43</f>
        <v>0</v>
      </c>
      <c r="AF43" s="68">
        <f>PERFIL_4_DIV!AO26*'4º DIV'!X43</f>
        <v>0</v>
      </c>
      <c r="AG43" s="68">
        <f>PERFIL_4_DIV!AP26*'4º DIV'!Y43</f>
        <v>0</v>
      </c>
      <c r="AH43" s="68">
        <f>PERFIL_4_DIV!AQ26*'4º DIV'!Z43</f>
        <v>0</v>
      </c>
      <c r="AI43" s="161">
        <f>IF(PERFIL_4_DIV!$AR26="",0,INDEX($A$20:$J$25,MATCH(PERFIL_4_DIV!$AR26,$B$20:$B$25,0),3))</f>
        <v>0</v>
      </c>
      <c r="AJ43" s="32">
        <f>IF(PERFIL_4_DIV!$AR26="",0,INDEX($A$20:$J$25,MATCH(PERFIL_4_DIV!$AR26,$B$20:$B$25,0),4))</f>
        <v>0</v>
      </c>
      <c r="AK43" s="32">
        <f>IF(PERFIL_4_DIV!$AR26="",0,INDEX($A$20:$J$25,MATCH(PERFIL_4_DIV!$AR26,$B$20:$B$25,0),5))</f>
        <v>0</v>
      </c>
      <c r="AL43" s="32">
        <f>IF(PERFIL_4_DIV!$AR26="",0,INDEX($A$20:$J$25,MATCH(PERFIL_4_DIV!$AR26,$B$20:$B$25,0),6))</f>
        <v>0</v>
      </c>
      <c r="AM43" s="32">
        <f>IF(PERFIL_4_DIV!$AR26="",0,INDEX($A$20:$J$25,MATCH(PERFIL_4_DIV!$AR26,$B$20:$B$25,0),7))</f>
        <v>0</v>
      </c>
      <c r="AN43" s="32">
        <f>IF(PERFIL_4_DIV!$AR26="",0,INDEX($A$20:$J$25,MATCH(PERFIL_4_DIV!$AR26,$B$20:$B$25,0),8))</f>
        <v>0</v>
      </c>
      <c r="AO43" s="32">
        <f>IF(PERFIL_4_DIV!$AR26="",0,INDEX($A$20:$J$25,MATCH(PERFIL_4_DIV!$AR26,$B$20:$B$25,0),9))</f>
        <v>0</v>
      </c>
      <c r="AP43" s="167">
        <f>IF(PERFIL_4_DIV!$AR26="",0,INDEX($A$20:$J$25,MATCH(PERFIL_4_DIV!$AR26,$B$20:$B$25,0),10))</f>
        <v>0</v>
      </c>
      <c r="AQ43" s="32">
        <f>PERFIL_4_DIV!AS26*'4º DIV'!AI43</f>
        <v>0</v>
      </c>
      <c r="AR43" s="32">
        <f>PERFIL_4_DIV!AT26*'4º DIV'!AJ43</f>
        <v>0</v>
      </c>
      <c r="AS43" s="32">
        <f>PERFIL_4_DIV!AU26*'4º DIV'!AK43</f>
        <v>0</v>
      </c>
      <c r="AT43" s="32">
        <f>PERFIL_4_DIV!AV26*'4º DIV'!AL43</f>
        <v>0</v>
      </c>
      <c r="AU43" s="32">
        <f>PERFIL_4_DIV!AW26*'4º DIV'!AM43</f>
        <v>0</v>
      </c>
      <c r="AV43" s="32">
        <f>PERFIL_4_DIV!AX26*'4º DIV'!AN43</f>
        <v>0</v>
      </c>
      <c r="AW43" s="32">
        <f>PERFIL_4_DIV!AY26*'4º DIV'!AO43</f>
        <v>0</v>
      </c>
      <c r="AX43" s="167">
        <f>PERFIL_4_DIV!AZ26*'4º DIV'!AP43</f>
        <v>0</v>
      </c>
      <c r="AY43" s="32">
        <f t="shared" si="1"/>
        <v>0</v>
      </c>
      <c r="AZ43" s="32">
        <f t="shared" si="2"/>
        <v>0</v>
      </c>
      <c r="BA43" s="32">
        <f t="shared" si="3"/>
        <v>0</v>
      </c>
      <c r="BB43" s="32">
        <f t="shared" si="4"/>
        <v>0</v>
      </c>
      <c r="BC43" s="32">
        <f t="shared" si="5"/>
        <v>0</v>
      </c>
      <c r="BD43" s="32">
        <f t="shared" si="6"/>
        <v>0</v>
      </c>
      <c r="BE43" s="32">
        <f t="shared" si="7"/>
        <v>0</v>
      </c>
      <c r="BF43" s="167">
        <f t="shared" si="8"/>
        <v>0</v>
      </c>
    </row>
    <row r="44" spans="1:58">
      <c r="A44" s="66">
        <v>14</v>
      </c>
      <c r="B44" s="28" t="s">
        <v>114</v>
      </c>
      <c r="C44" s="161">
        <f t="shared" si="9"/>
        <v>25</v>
      </c>
      <c r="D44" s="32">
        <f t="shared" si="10"/>
        <v>18</v>
      </c>
      <c r="E44" s="32">
        <f t="shared" si="11"/>
        <v>26</v>
      </c>
      <c r="F44" s="32">
        <f t="shared" si="12"/>
        <v>17</v>
      </c>
      <c r="G44" s="32">
        <f t="shared" si="13"/>
        <v>39</v>
      </c>
      <c r="H44" s="32">
        <f t="shared" si="14"/>
        <v>27</v>
      </c>
      <c r="I44" s="32">
        <f t="shared" si="15"/>
        <v>14</v>
      </c>
      <c r="J44" s="32">
        <f t="shared" si="16"/>
        <v>18</v>
      </c>
      <c r="K44" s="154">
        <f>PERFIL_4_DIV!C27*'4º DIV'!C$3+PERFIL_4_DIV!K27*'4º DIV'!C$4+PERFIL_4_DIV!S27*'4º DIV'!C$5+PERFIL_4_DIV!AA27*'4º DIV'!C$6</f>
        <v>0</v>
      </c>
      <c r="L44" s="68">
        <f>PERFIL_4_DIV!D27*'4º DIV'!D$3+PERFIL_4_DIV!L27*'4º DIV'!D$4+PERFIL_4_DIV!T27*'4º DIV'!D$5+PERFIL_4_DIV!AB27*'4º DIV'!D$6</f>
        <v>0</v>
      </c>
      <c r="M44" s="68">
        <f>PERFIL_4_DIV!E27*'4º DIV'!E$3+PERFIL_4_DIV!M27*'4º DIV'!E$4+PERFIL_4_DIV!U27*'4º DIV'!E$5+PERFIL_4_DIV!AC27*'4º DIV'!E$6</f>
        <v>0</v>
      </c>
      <c r="N44" s="68">
        <f>PERFIL_4_DIV!F27*'4º DIV'!F$3+PERFIL_4_DIV!N27*'4º DIV'!F$4+PERFIL_4_DIV!V27*'4º DIV'!F$5+PERFIL_4_DIV!AD27*'4º DIV'!F$6</f>
        <v>0</v>
      </c>
      <c r="O44" s="68">
        <f>PERFIL_4_DIV!G27*'4º DIV'!G$3+PERFIL_4_DIV!O27*'4º DIV'!G$4+PERFIL_4_DIV!W27*'4º DIV'!G$5+PERFIL_4_DIV!AE27*'4º DIV'!G$6</f>
        <v>0</v>
      </c>
      <c r="P44" s="68">
        <f>PERFIL_4_DIV!H27*'4º DIV'!H$3+PERFIL_4_DIV!P27*'4º DIV'!H$4+PERFIL_4_DIV!X27*'4º DIV'!H$5+PERFIL_4_DIV!AF27*'4º DIV'!H$6</f>
        <v>0</v>
      </c>
      <c r="Q44" s="68">
        <f>PERFIL_4_DIV!I27*'4º DIV'!I$3+PERFIL_4_DIV!Q27*'4º DIV'!I$4+PERFIL_4_DIV!Y27*'4º DIV'!I$5+PERFIL_4_DIV!AG27*'4º DIV'!I$6</f>
        <v>0</v>
      </c>
      <c r="R44" s="68">
        <f>PERFIL_4_DIV!J27*'4º DIV'!J$3+PERFIL_4_DIV!R27*'4º DIV'!J$4+PERFIL_4_DIV!Z27*'4º DIV'!J$5+PERFIL_4_DIV!AH27*'4º DIV'!J$6</f>
        <v>0</v>
      </c>
      <c r="S44" s="161">
        <f>IF(PERFIL_4_DIV!$AI27="",0,INDEX($A$8:$J$19,MATCH(PERFIL_4_DIV!$AI27,$B$8:$B$19,0),3))</f>
        <v>0</v>
      </c>
      <c r="T44" s="32">
        <f>IF(PERFIL_4_DIV!$AI27="",0,INDEX($A$8:$J$19,MATCH(PERFIL_4_DIV!$AI27,$B$8:$B$19,0),4))</f>
        <v>0</v>
      </c>
      <c r="U44" s="32">
        <f>IF(PERFIL_4_DIV!$AI27="",0,INDEX($A$8:$J$19,MATCH(PERFIL_4_DIV!$AI27,$B$8:$B$19,0),5))</f>
        <v>0</v>
      </c>
      <c r="V44" s="32">
        <f>IF(PERFIL_4_DIV!$AI27="",0,INDEX($A$8:$J$19,MATCH(PERFIL_4_DIV!$AI27,$B$8:$B$19,0),6))</f>
        <v>0</v>
      </c>
      <c r="W44" s="32">
        <f>IF(PERFIL_4_DIV!$AI27="",0,INDEX($A$8:$J$19,MATCH(PERFIL_4_DIV!$AI27,$B$8:$B$19,0),7))</f>
        <v>0</v>
      </c>
      <c r="X44" s="32">
        <f>IF(PERFIL_4_DIV!$AI27="",0,INDEX($A$8:$J$19,MATCH(PERFIL_4_DIV!$AI27,$B$8:$B$19,0),8))</f>
        <v>0</v>
      </c>
      <c r="Y44" s="32">
        <f>IF(PERFIL_4_DIV!$AI27="",0,INDEX($A$8:$J$19,MATCH(PERFIL_4_DIV!$AI27,$B$8:$B$19,0),9))</f>
        <v>0</v>
      </c>
      <c r="Z44" s="167">
        <f>IF(PERFIL_4_DIV!$AI27="",0,INDEX($A$8:$J$19,MATCH(PERFIL_4_DIV!$AI27,$B$8:$B$19,0),10))</f>
        <v>0</v>
      </c>
      <c r="AA44" s="68">
        <f>PERFIL_4_DIV!AJ27*'4º DIV'!S44</f>
        <v>0</v>
      </c>
      <c r="AB44" s="68">
        <f>PERFIL_4_DIV!AK27*'4º DIV'!T44</f>
        <v>0</v>
      </c>
      <c r="AC44" s="68">
        <f>PERFIL_4_DIV!AL27*'4º DIV'!U44</f>
        <v>0</v>
      </c>
      <c r="AD44" s="68">
        <f>PERFIL_4_DIV!AM27*'4º DIV'!V44</f>
        <v>0</v>
      </c>
      <c r="AE44" s="68">
        <f>PERFIL_4_DIV!AN27*'4º DIV'!W44</f>
        <v>0</v>
      </c>
      <c r="AF44" s="68">
        <f>PERFIL_4_DIV!AO27*'4º DIV'!X44</f>
        <v>0</v>
      </c>
      <c r="AG44" s="68">
        <f>PERFIL_4_DIV!AP27*'4º DIV'!Y44</f>
        <v>0</v>
      </c>
      <c r="AH44" s="68">
        <f>PERFIL_4_DIV!AQ27*'4º DIV'!Z44</f>
        <v>0</v>
      </c>
      <c r="AI44" s="161">
        <f>IF(PERFIL_4_DIV!$AR27="",0,INDEX($A$20:$J$25,MATCH(PERFIL_4_DIV!$AR27,$B$20:$B$25,0),3))</f>
        <v>0</v>
      </c>
      <c r="AJ44" s="32">
        <f>IF(PERFIL_4_DIV!$AR27="",0,INDEX($A$20:$J$25,MATCH(PERFIL_4_DIV!$AR27,$B$20:$B$25,0),4))</f>
        <v>0</v>
      </c>
      <c r="AK44" s="32">
        <f>IF(PERFIL_4_DIV!$AR27="",0,INDEX($A$20:$J$25,MATCH(PERFIL_4_DIV!$AR27,$B$20:$B$25,0),5))</f>
        <v>0</v>
      </c>
      <c r="AL44" s="32">
        <f>IF(PERFIL_4_DIV!$AR27="",0,INDEX($A$20:$J$25,MATCH(PERFIL_4_DIV!$AR27,$B$20:$B$25,0),6))</f>
        <v>0</v>
      </c>
      <c r="AM44" s="32">
        <f>IF(PERFIL_4_DIV!$AR27="",0,INDEX($A$20:$J$25,MATCH(PERFIL_4_DIV!$AR27,$B$20:$B$25,0),7))</f>
        <v>0</v>
      </c>
      <c r="AN44" s="32">
        <f>IF(PERFIL_4_DIV!$AR27="",0,INDEX($A$20:$J$25,MATCH(PERFIL_4_DIV!$AR27,$B$20:$B$25,0),8))</f>
        <v>0</v>
      </c>
      <c r="AO44" s="32">
        <f>IF(PERFIL_4_DIV!$AR27="",0,INDEX($A$20:$J$25,MATCH(PERFIL_4_DIV!$AR27,$B$20:$B$25,0),9))</f>
        <v>0</v>
      </c>
      <c r="AP44" s="167">
        <f>IF(PERFIL_4_DIV!$AR27="",0,INDEX($A$20:$J$25,MATCH(PERFIL_4_DIV!$AR27,$B$20:$B$25,0),10))</f>
        <v>0</v>
      </c>
      <c r="AQ44" s="32">
        <f>PERFIL_4_DIV!AS27*'4º DIV'!AI44</f>
        <v>0</v>
      </c>
      <c r="AR44" s="32">
        <f>PERFIL_4_DIV!AT27*'4º DIV'!AJ44</f>
        <v>0</v>
      </c>
      <c r="AS44" s="32">
        <f>PERFIL_4_DIV!AU27*'4º DIV'!AK44</f>
        <v>0</v>
      </c>
      <c r="AT44" s="32">
        <f>PERFIL_4_DIV!AV27*'4º DIV'!AL44</f>
        <v>0</v>
      </c>
      <c r="AU44" s="32">
        <f>PERFIL_4_DIV!AW27*'4º DIV'!AM44</f>
        <v>0</v>
      </c>
      <c r="AV44" s="32">
        <f>PERFIL_4_DIV!AX27*'4º DIV'!AN44</f>
        <v>0</v>
      </c>
      <c r="AW44" s="32">
        <f>PERFIL_4_DIV!AY27*'4º DIV'!AO44</f>
        <v>0</v>
      </c>
      <c r="AX44" s="167">
        <f>PERFIL_4_DIV!AZ27*'4º DIV'!AP44</f>
        <v>0</v>
      </c>
      <c r="AY44" s="32">
        <f t="shared" si="1"/>
        <v>0</v>
      </c>
      <c r="AZ44" s="32">
        <f t="shared" si="2"/>
        <v>0</v>
      </c>
      <c r="BA44" s="32">
        <f t="shared" si="3"/>
        <v>0</v>
      </c>
      <c r="BB44" s="32">
        <f t="shared" si="4"/>
        <v>0</v>
      </c>
      <c r="BC44" s="32">
        <f t="shared" si="5"/>
        <v>0</v>
      </c>
      <c r="BD44" s="32">
        <f t="shared" si="6"/>
        <v>0</v>
      </c>
      <c r="BE44" s="32">
        <f t="shared" si="7"/>
        <v>0</v>
      </c>
      <c r="BF44" s="167">
        <f t="shared" si="8"/>
        <v>0</v>
      </c>
    </row>
    <row r="45" spans="1:58">
      <c r="A45" s="29">
        <v>15</v>
      </c>
      <c r="B45" s="30" t="s">
        <v>115</v>
      </c>
      <c r="C45" s="161">
        <f t="shared" si="9"/>
        <v>25</v>
      </c>
      <c r="D45" s="32">
        <f t="shared" si="10"/>
        <v>18</v>
      </c>
      <c r="E45" s="32">
        <f t="shared" si="11"/>
        <v>26</v>
      </c>
      <c r="F45" s="32">
        <f t="shared" si="12"/>
        <v>17</v>
      </c>
      <c r="G45" s="32">
        <f t="shared" si="13"/>
        <v>39</v>
      </c>
      <c r="H45" s="32">
        <f t="shared" si="14"/>
        <v>27</v>
      </c>
      <c r="I45" s="32">
        <f t="shared" si="15"/>
        <v>14</v>
      </c>
      <c r="J45" s="32">
        <f t="shared" si="16"/>
        <v>18</v>
      </c>
      <c r="K45" s="154">
        <f>PERFIL_4_DIV!C28*'4º DIV'!C$3+PERFIL_4_DIV!K28*'4º DIV'!C$4+PERFIL_4_DIV!S28*'4º DIV'!C$5+PERFIL_4_DIV!AA28*'4º DIV'!C$6</f>
        <v>0</v>
      </c>
      <c r="L45" s="68">
        <f>PERFIL_4_DIV!D28*'4º DIV'!D$3+PERFIL_4_DIV!L28*'4º DIV'!D$4+PERFIL_4_DIV!T28*'4º DIV'!D$5+PERFIL_4_DIV!AB28*'4º DIV'!D$6</f>
        <v>0</v>
      </c>
      <c r="M45" s="68">
        <f>PERFIL_4_DIV!E28*'4º DIV'!E$3+PERFIL_4_DIV!M28*'4º DIV'!E$4+PERFIL_4_DIV!U28*'4º DIV'!E$5+PERFIL_4_DIV!AC28*'4º DIV'!E$6</f>
        <v>0</v>
      </c>
      <c r="N45" s="68">
        <f>PERFIL_4_DIV!F28*'4º DIV'!F$3+PERFIL_4_DIV!N28*'4º DIV'!F$4+PERFIL_4_DIV!V28*'4º DIV'!F$5+PERFIL_4_DIV!AD28*'4º DIV'!F$6</f>
        <v>0</v>
      </c>
      <c r="O45" s="68">
        <f>PERFIL_4_DIV!G28*'4º DIV'!G$3+PERFIL_4_DIV!O28*'4º DIV'!G$4+PERFIL_4_DIV!W28*'4º DIV'!G$5+PERFIL_4_DIV!AE28*'4º DIV'!G$6</f>
        <v>0</v>
      </c>
      <c r="P45" s="68">
        <f>PERFIL_4_DIV!H28*'4º DIV'!H$3+PERFIL_4_DIV!P28*'4º DIV'!H$4+PERFIL_4_DIV!X28*'4º DIV'!H$5+PERFIL_4_DIV!AF28*'4º DIV'!H$6</f>
        <v>0</v>
      </c>
      <c r="Q45" s="68">
        <f>PERFIL_4_DIV!I28*'4º DIV'!I$3+PERFIL_4_DIV!Q28*'4º DIV'!I$4+PERFIL_4_DIV!Y28*'4º DIV'!I$5+PERFIL_4_DIV!AG28*'4º DIV'!I$6</f>
        <v>0</v>
      </c>
      <c r="R45" s="68">
        <f>PERFIL_4_DIV!J28*'4º DIV'!J$3+PERFIL_4_DIV!R28*'4º DIV'!J$4+PERFIL_4_DIV!Z28*'4º DIV'!J$5+PERFIL_4_DIV!AH28*'4º DIV'!J$6</f>
        <v>0</v>
      </c>
      <c r="S45" s="161">
        <f>IF(PERFIL_4_DIV!$AI28="",0,INDEX($A$8:$J$19,MATCH(PERFIL_4_DIV!$AI28,$B$8:$B$19,0),3))</f>
        <v>0</v>
      </c>
      <c r="T45" s="32">
        <f>IF(PERFIL_4_DIV!$AI28="",0,INDEX($A$8:$J$19,MATCH(PERFIL_4_DIV!$AI28,$B$8:$B$19,0),4))</f>
        <v>0</v>
      </c>
      <c r="U45" s="32">
        <f>IF(PERFIL_4_DIV!$AI28="",0,INDEX($A$8:$J$19,MATCH(PERFIL_4_DIV!$AI28,$B$8:$B$19,0),5))</f>
        <v>0</v>
      </c>
      <c r="V45" s="32">
        <f>IF(PERFIL_4_DIV!$AI28="",0,INDEX($A$8:$J$19,MATCH(PERFIL_4_DIV!$AI28,$B$8:$B$19,0),6))</f>
        <v>0</v>
      </c>
      <c r="W45" s="32">
        <f>IF(PERFIL_4_DIV!$AI28="",0,INDEX($A$8:$J$19,MATCH(PERFIL_4_DIV!$AI28,$B$8:$B$19,0),7))</f>
        <v>0</v>
      </c>
      <c r="X45" s="32">
        <f>IF(PERFIL_4_DIV!$AI28="",0,INDEX($A$8:$J$19,MATCH(PERFIL_4_DIV!$AI28,$B$8:$B$19,0),8))</f>
        <v>0</v>
      </c>
      <c r="Y45" s="32">
        <f>IF(PERFIL_4_DIV!$AI28="",0,INDEX($A$8:$J$19,MATCH(PERFIL_4_DIV!$AI28,$B$8:$B$19,0),9))</f>
        <v>0</v>
      </c>
      <c r="Z45" s="167">
        <f>IF(PERFIL_4_DIV!$AI28="",0,INDEX($A$8:$J$19,MATCH(PERFIL_4_DIV!$AI28,$B$8:$B$19,0),10))</f>
        <v>0</v>
      </c>
      <c r="AA45" s="68">
        <f>PERFIL_4_DIV!AJ28*'4º DIV'!S45</f>
        <v>0</v>
      </c>
      <c r="AB45" s="68">
        <f>PERFIL_4_DIV!AK28*'4º DIV'!T45</f>
        <v>0</v>
      </c>
      <c r="AC45" s="68">
        <f>PERFIL_4_DIV!AL28*'4º DIV'!U45</f>
        <v>0</v>
      </c>
      <c r="AD45" s="68">
        <f>PERFIL_4_DIV!AM28*'4º DIV'!V45</f>
        <v>0</v>
      </c>
      <c r="AE45" s="68">
        <f>PERFIL_4_DIV!AN28*'4º DIV'!W45</f>
        <v>0</v>
      </c>
      <c r="AF45" s="68">
        <f>PERFIL_4_DIV!AO28*'4º DIV'!X45</f>
        <v>0</v>
      </c>
      <c r="AG45" s="68">
        <f>PERFIL_4_DIV!AP28*'4º DIV'!Y45</f>
        <v>0</v>
      </c>
      <c r="AH45" s="68">
        <f>PERFIL_4_DIV!AQ28*'4º DIV'!Z45</f>
        <v>0</v>
      </c>
      <c r="AI45" s="161">
        <f>IF(PERFIL_4_DIV!$AR28="",0,INDEX($A$20:$J$25,MATCH(PERFIL_4_DIV!$AR28,$B$20:$B$25,0),3))</f>
        <v>0</v>
      </c>
      <c r="AJ45" s="32">
        <f>IF(PERFIL_4_DIV!$AR28="",0,INDEX($A$20:$J$25,MATCH(PERFIL_4_DIV!$AR28,$B$20:$B$25,0),4))</f>
        <v>0</v>
      </c>
      <c r="AK45" s="32">
        <f>IF(PERFIL_4_DIV!$AR28="",0,INDEX($A$20:$J$25,MATCH(PERFIL_4_DIV!$AR28,$B$20:$B$25,0),5))</f>
        <v>0</v>
      </c>
      <c r="AL45" s="32">
        <f>IF(PERFIL_4_DIV!$AR28="",0,INDEX($A$20:$J$25,MATCH(PERFIL_4_DIV!$AR28,$B$20:$B$25,0),6))</f>
        <v>0</v>
      </c>
      <c r="AM45" s="32">
        <f>IF(PERFIL_4_DIV!$AR28="",0,INDEX($A$20:$J$25,MATCH(PERFIL_4_DIV!$AR28,$B$20:$B$25,0),7))</f>
        <v>0</v>
      </c>
      <c r="AN45" s="32">
        <f>IF(PERFIL_4_DIV!$AR28="",0,INDEX($A$20:$J$25,MATCH(PERFIL_4_DIV!$AR28,$B$20:$B$25,0),8))</f>
        <v>0</v>
      </c>
      <c r="AO45" s="32">
        <f>IF(PERFIL_4_DIV!$AR28="",0,INDEX($A$20:$J$25,MATCH(PERFIL_4_DIV!$AR28,$B$20:$B$25,0),9))</f>
        <v>0</v>
      </c>
      <c r="AP45" s="167">
        <f>IF(PERFIL_4_DIV!$AR28="",0,INDEX($A$20:$J$25,MATCH(PERFIL_4_DIV!$AR28,$B$20:$B$25,0),10))</f>
        <v>0</v>
      </c>
      <c r="AQ45" s="32">
        <f>PERFIL_4_DIV!AS28*'4º DIV'!AI45</f>
        <v>0</v>
      </c>
      <c r="AR45" s="32">
        <f>PERFIL_4_DIV!AT28*'4º DIV'!AJ45</f>
        <v>0</v>
      </c>
      <c r="AS45" s="32">
        <f>PERFIL_4_DIV!AU28*'4º DIV'!AK45</f>
        <v>0</v>
      </c>
      <c r="AT45" s="32">
        <f>PERFIL_4_DIV!AV28*'4º DIV'!AL45</f>
        <v>0</v>
      </c>
      <c r="AU45" s="32">
        <f>PERFIL_4_DIV!AW28*'4º DIV'!AM45</f>
        <v>0</v>
      </c>
      <c r="AV45" s="32">
        <f>PERFIL_4_DIV!AX28*'4º DIV'!AN45</f>
        <v>0</v>
      </c>
      <c r="AW45" s="32">
        <f>PERFIL_4_DIV!AY28*'4º DIV'!AO45</f>
        <v>0</v>
      </c>
      <c r="AX45" s="167">
        <f>PERFIL_4_DIV!AZ28*'4º DIV'!AP45</f>
        <v>0</v>
      </c>
      <c r="AY45" s="32">
        <f t="shared" si="1"/>
        <v>0</v>
      </c>
      <c r="AZ45" s="32">
        <f t="shared" si="2"/>
        <v>0</v>
      </c>
      <c r="BA45" s="32">
        <f t="shared" si="3"/>
        <v>0</v>
      </c>
      <c r="BB45" s="32">
        <f t="shared" si="4"/>
        <v>0</v>
      </c>
      <c r="BC45" s="32">
        <f t="shared" si="5"/>
        <v>0</v>
      </c>
      <c r="BD45" s="32">
        <f t="shared" si="6"/>
        <v>0</v>
      </c>
      <c r="BE45" s="32">
        <f t="shared" si="7"/>
        <v>0</v>
      </c>
      <c r="BF45" s="167">
        <f t="shared" si="8"/>
        <v>0</v>
      </c>
    </row>
    <row r="46" spans="1:58">
      <c r="A46" s="29">
        <v>16</v>
      </c>
      <c r="B46" s="28" t="s">
        <v>116</v>
      </c>
      <c r="C46" s="161">
        <f t="shared" si="9"/>
        <v>25</v>
      </c>
      <c r="D46" s="32">
        <f t="shared" si="10"/>
        <v>18</v>
      </c>
      <c r="E46" s="32">
        <f t="shared" si="11"/>
        <v>26</v>
      </c>
      <c r="F46" s="32">
        <f t="shared" si="12"/>
        <v>17</v>
      </c>
      <c r="G46" s="32">
        <f t="shared" si="13"/>
        <v>39</v>
      </c>
      <c r="H46" s="32">
        <f t="shared" si="14"/>
        <v>27</v>
      </c>
      <c r="I46" s="32">
        <f t="shared" si="15"/>
        <v>14</v>
      </c>
      <c r="J46" s="32">
        <f t="shared" si="16"/>
        <v>18</v>
      </c>
      <c r="K46" s="154">
        <f>PERFIL_4_DIV!C29*'4º DIV'!C$3+PERFIL_4_DIV!K29*'4º DIV'!C$4+PERFIL_4_DIV!S29*'4º DIV'!C$5+PERFIL_4_DIV!AA29*'4º DIV'!C$6</f>
        <v>0</v>
      </c>
      <c r="L46" s="68">
        <f>PERFIL_4_DIV!D29*'4º DIV'!D$3+PERFIL_4_DIV!L29*'4º DIV'!D$4+PERFIL_4_DIV!T29*'4º DIV'!D$5+PERFIL_4_DIV!AB29*'4º DIV'!D$6</f>
        <v>0</v>
      </c>
      <c r="M46" s="68">
        <f>PERFIL_4_DIV!E29*'4º DIV'!E$3+PERFIL_4_DIV!M29*'4º DIV'!E$4+PERFIL_4_DIV!U29*'4º DIV'!E$5+PERFIL_4_DIV!AC29*'4º DIV'!E$6</f>
        <v>0</v>
      </c>
      <c r="N46" s="68">
        <f>PERFIL_4_DIV!F29*'4º DIV'!F$3+PERFIL_4_DIV!N29*'4º DIV'!F$4+PERFIL_4_DIV!V29*'4º DIV'!F$5+PERFIL_4_DIV!AD29*'4º DIV'!F$6</f>
        <v>0</v>
      </c>
      <c r="O46" s="68">
        <f>PERFIL_4_DIV!G29*'4º DIV'!G$3+PERFIL_4_DIV!O29*'4º DIV'!G$4+PERFIL_4_DIV!W29*'4º DIV'!G$5+PERFIL_4_DIV!AE29*'4º DIV'!G$6</f>
        <v>0</v>
      </c>
      <c r="P46" s="68">
        <f>PERFIL_4_DIV!H29*'4º DIV'!H$3+PERFIL_4_DIV!P29*'4º DIV'!H$4+PERFIL_4_DIV!X29*'4º DIV'!H$5+PERFIL_4_DIV!AF29*'4º DIV'!H$6</f>
        <v>0</v>
      </c>
      <c r="Q46" s="68">
        <f>PERFIL_4_DIV!I29*'4º DIV'!I$3+PERFIL_4_DIV!Q29*'4º DIV'!I$4+PERFIL_4_DIV!Y29*'4º DIV'!I$5+PERFIL_4_DIV!AG29*'4º DIV'!I$6</f>
        <v>0</v>
      </c>
      <c r="R46" s="68">
        <f>PERFIL_4_DIV!J29*'4º DIV'!J$3+PERFIL_4_DIV!R29*'4º DIV'!J$4+PERFIL_4_DIV!Z29*'4º DIV'!J$5+PERFIL_4_DIV!AH29*'4º DIV'!J$6</f>
        <v>0</v>
      </c>
      <c r="S46" s="161">
        <f>IF(PERFIL_4_DIV!$AI29="",0,INDEX($A$8:$J$19,MATCH(PERFIL_4_DIV!$AI29,$B$8:$B$19,0),3))</f>
        <v>0</v>
      </c>
      <c r="T46" s="32">
        <f>IF(PERFIL_4_DIV!$AI29="",0,INDEX($A$8:$J$19,MATCH(PERFIL_4_DIV!$AI29,$B$8:$B$19,0),4))</f>
        <v>0</v>
      </c>
      <c r="U46" s="32">
        <f>IF(PERFIL_4_DIV!$AI29="",0,INDEX($A$8:$J$19,MATCH(PERFIL_4_DIV!$AI29,$B$8:$B$19,0),5))</f>
        <v>0</v>
      </c>
      <c r="V46" s="32">
        <f>IF(PERFIL_4_DIV!$AI29="",0,INDEX($A$8:$J$19,MATCH(PERFIL_4_DIV!$AI29,$B$8:$B$19,0),6))</f>
        <v>0</v>
      </c>
      <c r="W46" s="32">
        <f>IF(PERFIL_4_DIV!$AI29="",0,INDEX($A$8:$J$19,MATCH(PERFIL_4_DIV!$AI29,$B$8:$B$19,0),7))</f>
        <v>0</v>
      </c>
      <c r="X46" s="32">
        <f>IF(PERFIL_4_DIV!$AI29="",0,INDEX($A$8:$J$19,MATCH(PERFIL_4_DIV!$AI29,$B$8:$B$19,0),8))</f>
        <v>0</v>
      </c>
      <c r="Y46" s="32">
        <f>IF(PERFIL_4_DIV!$AI29="",0,INDEX($A$8:$J$19,MATCH(PERFIL_4_DIV!$AI29,$B$8:$B$19,0),9))</f>
        <v>0</v>
      </c>
      <c r="Z46" s="167">
        <f>IF(PERFIL_4_DIV!$AI29="",0,INDEX($A$8:$J$19,MATCH(PERFIL_4_DIV!$AI29,$B$8:$B$19,0),10))</f>
        <v>0</v>
      </c>
      <c r="AA46" s="68">
        <f>PERFIL_4_DIV!AJ29*'4º DIV'!S46</f>
        <v>0</v>
      </c>
      <c r="AB46" s="68">
        <f>PERFIL_4_DIV!AK29*'4º DIV'!T46</f>
        <v>0</v>
      </c>
      <c r="AC46" s="68">
        <f>PERFIL_4_DIV!AL29*'4º DIV'!U46</f>
        <v>0</v>
      </c>
      <c r="AD46" s="68">
        <f>PERFIL_4_DIV!AM29*'4º DIV'!V46</f>
        <v>0</v>
      </c>
      <c r="AE46" s="68">
        <f>PERFIL_4_DIV!AN29*'4º DIV'!W46</f>
        <v>0</v>
      </c>
      <c r="AF46" s="68">
        <f>PERFIL_4_DIV!AO29*'4º DIV'!X46</f>
        <v>0</v>
      </c>
      <c r="AG46" s="68">
        <f>PERFIL_4_DIV!AP29*'4º DIV'!Y46</f>
        <v>0</v>
      </c>
      <c r="AH46" s="68">
        <f>PERFIL_4_DIV!AQ29*'4º DIV'!Z46</f>
        <v>0</v>
      </c>
      <c r="AI46" s="161">
        <f>IF(PERFIL_4_DIV!$AR29="",0,INDEX($A$20:$J$25,MATCH(PERFIL_4_DIV!$AR29,$B$20:$B$25,0),3))</f>
        <v>0</v>
      </c>
      <c r="AJ46" s="32">
        <f>IF(PERFIL_4_DIV!$AR29="",0,INDEX($A$20:$J$25,MATCH(PERFIL_4_DIV!$AR29,$B$20:$B$25,0),4))</f>
        <v>0</v>
      </c>
      <c r="AK46" s="32">
        <f>IF(PERFIL_4_DIV!$AR29="",0,INDEX($A$20:$J$25,MATCH(PERFIL_4_DIV!$AR29,$B$20:$B$25,0),5))</f>
        <v>0</v>
      </c>
      <c r="AL46" s="32">
        <f>IF(PERFIL_4_DIV!$AR29="",0,INDEX($A$20:$J$25,MATCH(PERFIL_4_DIV!$AR29,$B$20:$B$25,0),6))</f>
        <v>0</v>
      </c>
      <c r="AM46" s="32">
        <f>IF(PERFIL_4_DIV!$AR29="",0,INDEX($A$20:$J$25,MATCH(PERFIL_4_DIV!$AR29,$B$20:$B$25,0),7))</f>
        <v>0</v>
      </c>
      <c r="AN46" s="32">
        <f>IF(PERFIL_4_DIV!$AR29="",0,INDEX($A$20:$J$25,MATCH(PERFIL_4_DIV!$AR29,$B$20:$B$25,0),8))</f>
        <v>0</v>
      </c>
      <c r="AO46" s="32">
        <f>IF(PERFIL_4_DIV!$AR29="",0,INDEX($A$20:$J$25,MATCH(PERFIL_4_DIV!$AR29,$B$20:$B$25,0),9))</f>
        <v>0</v>
      </c>
      <c r="AP46" s="167">
        <f>IF(PERFIL_4_DIV!$AR29="",0,INDEX($A$20:$J$25,MATCH(PERFIL_4_DIV!$AR29,$B$20:$B$25,0),10))</f>
        <v>0</v>
      </c>
      <c r="AQ46" s="32">
        <f>PERFIL_4_DIV!AS29*'4º DIV'!AI46</f>
        <v>0</v>
      </c>
      <c r="AR46" s="32">
        <f>PERFIL_4_DIV!AT29*'4º DIV'!AJ46</f>
        <v>0</v>
      </c>
      <c r="AS46" s="32">
        <f>PERFIL_4_DIV!AU29*'4º DIV'!AK46</f>
        <v>0</v>
      </c>
      <c r="AT46" s="32">
        <f>PERFIL_4_DIV!AV29*'4º DIV'!AL46</f>
        <v>0</v>
      </c>
      <c r="AU46" s="32">
        <f>PERFIL_4_DIV!AW29*'4º DIV'!AM46</f>
        <v>0</v>
      </c>
      <c r="AV46" s="32">
        <f>PERFIL_4_DIV!AX29*'4º DIV'!AN46</f>
        <v>0</v>
      </c>
      <c r="AW46" s="32">
        <f>PERFIL_4_DIV!AY29*'4º DIV'!AO46</f>
        <v>0</v>
      </c>
      <c r="AX46" s="167">
        <f>PERFIL_4_DIV!AZ29*'4º DIV'!AP46</f>
        <v>0</v>
      </c>
      <c r="AY46" s="32">
        <f t="shared" si="1"/>
        <v>0</v>
      </c>
      <c r="AZ46" s="32">
        <f t="shared" si="2"/>
        <v>0</v>
      </c>
      <c r="BA46" s="32">
        <f t="shared" si="3"/>
        <v>0</v>
      </c>
      <c r="BB46" s="32">
        <f t="shared" si="4"/>
        <v>0</v>
      </c>
      <c r="BC46" s="32">
        <f t="shared" si="5"/>
        <v>0</v>
      </c>
      <c r="BD46" s="32">
        <f t="shared" si="6"/>
        <v>0</v>
      </c>
      <c r="BE46" s="32">
        <f t="shared" si="7"/>
        <v>0</v>
      </c>
      <c r="BF46" s="167">
        <f t="shared" si="8"/>
        <v>0</v>
      </c>
    </row>
    <row r="47" spans="1:58">
      <c r="A47" s="66">
        <v>17</v>
      </c>
      <c r="B47" s="30" t="s">
        <v>117</v>
      </c>
      <c r="C47" s="161">
        <f t="shared" si="9"/>
        <v>25</v>
      </c>
      <c r="D47" s="32">
        <f t="shared" si="10"/>
        <v>18</v>
      </c>
      <c r="E47" s="32">
        <f t="shared" si="11"/>
        <v>26</v>
      </c>
      <c r="F47" s="32">
        <f t="shared" si="12"/>
        <v>17</v>
      </c>
      <c r="G47" s="32">
        <f t="shared" si="13"/>
        <v>39</v>
      </c>
      <c r="H47" s="32">
        <f t="shared" si="14"/>
        <v>27</v>
      </c>
      <c r="I47" s="32">
        <f t="shared" si="15"/>
        <v>14</v>
      </c>
      <c r="J47" s="32">
        <f t="shared" si="16"/>
        <v>18</v>
      </c>
      <c r="K47" s="154">
        <f>PERFIL_4_DIV!C30*'4º DIV'!C$3+PERFIL_4_DIV!K30*'4º DIV'!C$4+PERFIL_4_DIV!S30*'4º DIV'!C$5+PERFIL_4_DIV!AA30*'4º DIV'!C$6</f>
        <v>0</v>
      </c>
      <c r="L47" s="68">
        <f>PERFIL_4_DIV!D30*'4º DIV'!D$3+PERFIL_4_DIV!L30*'4º DIV'!D$4+PERFIL_4_DIV!T30*'4º DIV'!D$5+PERFIL_4_DIV!AB30*'4º DIV'!D$6</f>
        <v>0</v>
      </c>
      <c r="M47" s="68">
        <f>PERFIL_4_DIV!E30*'4º DIV'!E$3+PERFIL_4_DIV!M30*'4º DIV'!E$4+PERFIL_4_DIV!U30*'4º DIV'!E$5+PERFIL_4_DIV!AC30*'4º DIV'!E$6</f>
        <v>0</v>
      </c>
      <c r="N47" s="68">
        <f>PERFIL_4_DIV!F30*'4º DIV'!F$3+PERFIL_4_DIV!N30*'4º DIV'!F$4+PERFIL_4_DIV!V30*'4º DIV'!F$5+PERFIL_4_DIV!AD30*'4º DIV'!F$6</f>
        <v>0</v>
      </c>
      <c r="O47" s="68">
        <f>PERFIL_4_DIV!G30*'4º DIV'!G$3+PERFIL_4_DIV!O30*'4º DIV'!G$4+PERFIL_4_DIV!W30*'4º DIV'!G$5+PERFIL_4_DIV!AE30*'4º DIV'!G$6</f>
        <v>0</v>
      </c>
      <c r="P47" s="68">
        <f>PERFIL_4_DIV!H30*'4º DIV'!H$3+PERFIL_4_DIV!P30*'4º DIV'!H$4+PERFIL_4_DIV!X30*'4º DIV'!H$5+PERFIL_4_DIV!AF30*'4º DIV'!H$6</f>
        <v>0</v>
      </c>
      <c r="Q47" s="68">
        <f>PERFIL_4_DIV!I30*'4º DIV'!I$3+PERFIL_4_DIV!Q30*'4º DIV'!I$4+PERFIL_4_DIV!Y30*'4º DIV'!I$5+PERFIL_4_DIV!AG30*'4º DIV'!I$6</f>
        <v>0</v>
      </c>
      <c r="R47" s="68">
        <f>PERFIL_4_DIV!J30*'4º DIV'!J$3+PERFIL_4_DIV!R30*'4º DIV'!J$4+PERFIL_4_DIV!Z30*'4º DIV'!J$5+PERFIL_4_DIV!AH30*'4º DIV'!J$6</f>
        <v>0</v>
      </c>
      <c r="S47" s="161">
        <f>IF(PERFIL_4_DIV!$AI30="",0,INDEX($A$8:$J$19,MATCH(PERFIL_4_DIV!$AI30,$B$8:$B$19,0),3))</f>
        <v>0</v>
      </c>
      <c r="T47" s="32">
        <f>IF(PERFIL_4_DIV!$AI30="",0,INDEX($A$8:$J$19,MATCH(PERFIL_4_DIV!$AI30,$B$8:$B$19,0),4))</f>
        <v>0</v>
      </c>
      <c r="U47" s="32">
        <f>IF(PERFIL_4_DIV!$AI30="",0,INDEX($A$8:$J$19,MATCH(PERFIL_4_DIV!$AI30,$B$8:$B$19,0),5))</f>
        <v>0</v>
      </c>
      <c r="V47" s="32">
        <f>IF(PERFIL_4_DIV!$AI30="",0,INDEX($A$8:$J$19,MATCH(PERFIL_4_DIV!$AI30,$B$8:$B$19,0),6))</f>
        <v>0</v>
      </c>
      <c r="W47" s="32">
        <f>IF(PERFIL_4_DIV!$AI30="",0,INDEX($A$8:$J$19,MATCH(PERFIL_4_DIV!$AI30,$B$8:$B$19,0),7))</f>
        <v>0</v>
      </c>
      <c r="X47" s="32">
        <f>IF(PERFIL_4_DIV!$AI30="",0,INDEX($A$8:$J$19,MATCH(PERFIL_4_DIV!$AI30,$B$8:$B$19,0),8))</f>
        <v>0</v>
      </c>
      <c r="Y47" s="32">
        <f>IF(PERFIL_4_DIV!$AI30="",0,INDEX($A$8:$J$19,MATCH(PERFIL_4_DIV!$AI30,$B$8:$B$19,0),9))</f>
        <v>0</v>
      </c>
      <c r="Z47" s="167">
        <f>IF(PERFIL_4_DIV!$AI30="",0,INDEX($A$8:$J$19,MATCH(PERFIL_4_DIV!$AI30,$B$8:$B$19,0),10))</f>
        <v>0</v>
      </c>
      <c r="AA47" s="68">
        <f>PERFIL_4_DIV!AJ30*'4º DIV'!S47</f>
        <v>0</v>
      </c>
      <c r="AB47" s="68">
        <f>PERFIL_4_DIV!AK30*'4º DIV'!T47</f>
        <v>0</v>
      </c>
      <c r="AC47" s="68">
        <f>PERFIL_4_DIV!AL30*'4º DIV'!U47</f>
        <v>0</v>
      </c>
      <c r="AD47" s="68">
        <f>PERFIL_4_DIV!AM30*'4º DIV'!V47</f>
        <v>0</v>
      </c>
      <c r="AE47" s="68">
        <f>PERFIL_4_DIV!AN30*'4º DIV'!W47</f>
        <v>0</v>
      </c>
      <c r="AF47" s="68">
        <f>PERFIL_4_DIV!AO30*'4º DIV'!X47</f>
        <v>0</v>
      </c>
      <c r="AG47" s="68">
        <f>PERFIL_4_DIV!AP30*'4º DIV'!Y47</f>
        <v>0</v>
      </c>
      <c r="AH47" s="68">
        <f>PERFIL_4_DIV!AQ30*'4º DIV'!Z47</f>
        <v>0</v>
      </c>
      <c r="AI47" s="161">
        <f>IF(PERFIL_4_DIV!$AR30="",0,INDEX($A$20:$J$25,MATCH(PERFIL_4_DIV!$AR30,$B$20:$B$25,0),3))</f>
        <v>0</v>
      </c>
      <c r="AJ47" s="32">
        <f>IF(PERFIL_4_DIV!$AR30="",0,INDEX($A$20:$J$25,MATCH(PERFIL_4_DIV!$AR30,$B$20:$B$25,0),4))</f>
        <v>0</v>
      </c>
      <c r="AK47" s="32">
        <f>IF(PERFIL_4_DIV!$AR30="",0,INDEX($A$20:$J$25,MATCH(PERFIL_4_DIV!$AR30,$B$20:$B$25,0),5))</f>
        <v>0</v>
      </c>
      <c r="AL47" s="32">
        <f>IF(PERFIL_4_DIV!$AR30="",0,INDEX($A$20:$J$25,MATCH(PERFIL_4_DIV!$AR30,$B$20:$B$25,0),6))</f>
        <v>0</v>
      </c>
      <c r="AM47" s="32">
        <f>IF(PERFIL_4_DIV!$AR30="",0,INDEX($A$20:$J$25,MATCH(PERFIL_4_DIV!$AR30,$B$20:$B$25,0),7))</f>
        <v>0</v>
      </c>
      <c r="AN47" s="32">
        <f>IF(PERFIL_4_DIV!$AR30="",0,INDEX($A$20:$J$25,MATCH(PERFIL_4_DIV!$AR30,$B$20:$B$25,0),8))</f>
        <v>0</v>
      </c>
      <c r="AO47" s="32">
        <f>IF(PERFIL_4_DIV!$AR30="",0,INDEX($A$20:$J$25,MATCH(PERFIL_4_DIV!$AR30,$B$20:$B$25,0),9))</f>
        <v>0</v>
      </c>
      <c r="AP47" s="167">
        <f>IF(PERFIL_4_DIV!$AR30="",0,INDEX($A$20:$J$25,MATCH(PERFIL_4_DIV!$AR30,$B$20:$B$25,0),10))</f>
        <v>0</v>
      </c>
      <c r="AQ47" s="32">
        <f>PERFIL_4_DIV!AS30*'4º DIV'!AI47</f>
        <v>0</v>
      </c>
      <c r="AR47" s="32">
        <f>PERFIL_4_DIV!AT30*'4º DIV'!AJ47</f>
        <v>0</v>
      </c>
      <c r="AS47" s="32">
        <f>PERFIL_4_DIV!AU30*'4º DIV'!AK47</f>
        <v>0</v>
      </c>
      <c r="AT47" s="32">
        <f>PERFIL_4_DIV!AV30*'4º DIV'!AL47</f>
        <v>0</v>
      </c>
      <c r="AU47" s="32">
        <f>PERFIL_4_DIV!AW30*'4º DIV'!AM47</f>
        <v>0</v>
      </c>
      <c r="AV47" s="32">
        <f>PERFIL_4_DIV!AX30*'4º DIV'!AN47</f>
        <v>0</v>
      </c>
      <c r="AW47" s="32">
        <f>PERFIL_4_DIV!AY30*'4º DIV'!AO47</f>
        <v>0</v>
      </c>
      <c r="AX47" s="167">
        <f>PERFIL_4_DIV!AZ30*'4º DIV'!AP47</f>
        <v>0</v>
      </c>
      <c r="AY47" s="32">
        <f t="shared" si="1"/>
        <v>0</v>
      </c>
      <c r="AZ47" s="32">
        <f t="shared" si="2"/>
        <v>0</v>
      </c>
      <c r="BA47" s="32">
        <f t="shared" si="3"/>
        <v>0</v>
      </c>
      <c r="BB47" s="32">
        <f t="shared" si="4"/>
        <v>0</v>
      </c>
      <c r="BC47" s="32">
        <f t="shared" si="5"/>
        <v>0</v>
      </c>
      <c r="BD47" s="32">
        <f t="shared" si="6"/>
        <v>0</v>
      </c>
      <c r="BE47" s="32">
        <f t="shared" si="7"/>
        <v>0</v>
      </c>
      <c r="BF47" s="167">
        <f t="shared" si="8"/>
        <v>0</v>
      </c>
    </row>
    <row r="48" spans="1:58">
      <c r="A48" s="29">
        <v>18</v>
      </c>
      <c r="B48" s="28" t="s">
        <v>118</v>
      </c>
      <c r="C48" s="161">
        <f t="shared" si="9"/>
        <v>25</v>
      </c>
      <c r="D48" s="32">
        <f t="shared" si="10"/>
        <v>18</v>
      </c>
      <c r="E48" s="32">
        <f t="shared" si="11"/>
        <v>26</v>
      </c>
      <c r="F48" s="32">
        <f t="shared" si="12"/>
        <v>17</v>
      </c>
      <c r="G48" s="32">
        <f t="shared" si="13"/>
        <v>39</v>
      </c>
      <c r="H48" s="32">
        <f t="shared" si="14"/>
        <v>27</v>
      </c>
      <c r="I48" s="32">
        <f t="shared" si="15"/>
        <v>14</v>
      </c>
      <c r="J48" s="32">
        <f t="shared" si="16"/>
        <v>18</v>
      </c>
      <c r="K48" s="154">
        <f>PERFIL_4_DIV!C31*'4º DIV'!C$3+PERFIL_4_DIV!K31*'4º DIV'!C$4+PERFIL_4_DIV!S31*'4º DIV'!C$5+PERFIL_4_DIV!AA31*'4º DIV'!C$6</f>
        <v>0</v>
      </c>
      <c r="L48" s="68">
        <f>PERFIL_4_DIV!D31*'4º DIV'!D$3+PERFIL_4_DIV!L31*'4º DIV'!D$4+PERFIL_4_DIV!T31*'4º DIV'!D$5+PERFIL_4_DIV!AB31*'4º DIV'!D$6</f>
        <v>0</v>
      </c>
      <c r="M48" s="68">
        <f>PERFIL_4_DIV!E31*'4º DIV'!E$3+PERFIL_4_DIV!M31*'4º DIV'!E$4+PERFIL_4_DIV!U31*'4º DIV'!E$5+PERFIL_4_DIV!AC31*'4º DIV'!E$6</f>
        <v>0</v>
      </c>
      <c r="N48" s="68">
        <f>PERFIL_4_DIV!F31*'4º DIV'!F$3+PERFIL_4_DIV!N31*'4º DIV'!F$4+PERFIL_4_DIV!V31*'4º DIV'!F$5+PERFIL_4_DIV!AD31*'4º DIV'!F$6</f>
        <v>0</v>
      </c>
      <c r="O48" s="68">
        <f>PERFIL_4_DIV!G31*'4º DIV'!G$3+PERFIL_4_DIV!O31*'4º DIV'!G$4+PERFIL_4_DIV!W31*'4º DIV'!G$5+PERFIL_4_DIV!AE31*'4º DIV'!G$6</f>
        <v>0</v>
      </c>
      <c r="P48" s="68">
        <f>PERFIL_4_DIV!H31*'4º DIV'!H$3+PERFIL_4_DIV!P31*'4º DIV'!H$4+PERFIL_4_DIV!X31*'4º DIV'!H$5+PERFIL_4_DIV!AF31*'4º DIV'!H$6</f>
        <v>0</v>
      </c>
      <c r="Q48" s="68">
        <f>PERFIL_4_DIV!I31*'4º DIV'!I$3+PERFIL_4_DIV!Q31*'4º DIV'!I$4+PERFIL_4_DIV!Y31*'4º DIV'!I$5+PERFIL_4_DIV!AG31*'4º DIV'!I$6</f>
        <v>0</v>
      </c>
      <c r="R48" s="68">
        <f>PERFIL_4_DIV!J31*'4º DIV'!J$3+PERFIL_4_DIV!R31*'4º DIV'!J$4+PERFIL_4_DIV!Z31*'4º DIV'!J$5+PERFIL_4_DIV!AH31*'4º DIV'!J$6</f>
        <v>0</v>
      </c>
      <c r="S48" s="161">
        <f>IF(PERFIL_4_DIV!$AI31="",0,INDEX($A$8:$J$19,MATCH(PERFIL_4_DIV!$AI31,$B$8:$B$19,0),3))</f>
        <v>0</v>
      </c>
      <c r="T48" s="32">
        <f>IF(PERFIL_4_DIV!$AI31="",0,INDEX($A$8:$J$19,MATCH(PERFIL_4_DIV!$AI31,$B$8:$B$19,0),4))</f>
        <v>0</v>
      </c>
      <c r="U48" s="32">
        <f>IF(PERFIL_4_DIV!$AI31="",0,INDEX($A$8:$J$19,MATCH(PERFIL_4_DIV!$AI31,$B$8:$B$19,0),5))</f>
        <v>0</v>
      </c>
      <c r="V48" s="32">
        <f>IF(PERFIL_4_DIV!$AI31="",0,INDEX($A$8:$J$19,MATCH(PERFIL_4_DIV!$AI31,$B$8:$B$19,0),6))</f>
        <v>0</v>
      </c>
      <c r="W48" s="32">
        <f>IF(PERFIL_4_DIV!$AI31="",0,INDEX($A$8:$J$19,MATCH(PERFIL_4_DIV!$AI31,$B$8:$B$19,0),7))</f>
        <v>0</v>
      </c>
      <c r="X48" s="32">
        <f>IF(PERFIL_4_DIV!$AI31="",0,INDEX($A$8:$J$19,MATCH(PERFIL_4_DIV!$AI31,$B$8:$B$19,0),8))</f>
        <v>0</v>
      </c>
      <c r="Y48" s="32">
        <f>IF(PERFIL_4_DIV!$AI31="",0,INDEX($A$8:$J$19,MATCH(PERFIL_4_DIV!$AI31,$B$8:$B$19,0),9))</f>
        <v>0</v>
      </c>
      <c r="Z48" s="167">
        <f>IF(PERFIL_4_DIV!$AI31="",0,INDEX($A$8:$J$19,MATCH(PERFIL_4_DIV!$AI31,$B$8:$B$19,0),10))</f>
        <v>0</v>
      </c>
      <c r="AA48" s="68">
        <f>PERFIL_4_DIV!AJ31*'4º DIV'!S48</f>
        <v>0</v>
      </c>
      <c r="AB48" s="68">
        <f>PERFIL_4_DIV!AK31*'4º DIV'!T48</f>
        <v>0</v>
      </c>
      <c r="AC48" s="68">
        <f>PERFIL_4_DIV!AL31*'4º DIV'!U48</f>
        <v>0</v>
      </c>
      <c r="AD48" s="68">
        <f>PERFIL_4_DIV!AM31*'4º DIV'!V48</f>
        <v>0</v>
      </c>
      <c r="AE48" s="68">
        <f>PERFIL_4_DIV!AN31*'4º DIV'!W48</f>
        <v>0</v>
      </c>
      <c r="AF48" s="68">
        <f>PERFIL_4_DIV!AO31*'4º DIV'!X48</f>
        <v>0</v>
      </c>
      <c r="AG48" s="68">
        <f>PERFIL_4_DIV!AP31*'4º DIV'!Y48</f>
        <v>0</v>
      </c>
      <c r="AH48" s="68">
        <f>PERFIL_4_DIV!AQ31*'4º DIV'!Z48</f>
        <v>0</v>
      </c>
      <c r="AI48" s="161">
        <f>IF(PERFIL_4_DIV!$AR31="",0,INDEX($A$20:$J$25,MATCH(PERFIL_4_DIV!$AR31,$B$20:$B$25,0),3))</f>
        <v>0</v>
      </c>
      <c r="AJ48" s="32">
        <f>IF(PERFIL_4_DIV!$AR31="",0,INDEX($A$20:$J$25,MATCH(PERFIL_4_DIV!$AR31,$B$20:$B$25,0),4))</f>
        <v>0</v>
      </c>
      <c r="AK48" s="32">
        <f>IF(PERFIL_4_DIV!$AR31="",0,INDEX($A$20:$J$25,MATCH(PERFIL_4_DIV!$AR31,$B$20:$B$25,0),5))</f>
        <v>0</v>
      </c>
      <c r="AL48" s="32">
        <f>IF(PERFIL_4_DIV!$AR31="",0,INDEX($A$20:$J$25,MATCH(PERFIL_4_DIV!$AR31,$B$20:$B$25,0),6))</f>
        <v>0</v>
      </c>
      <c r="AM48" s="32">
        <f>IF(PERFIL_4_DIV!$AR31="",0,INDEX($A$20:$J$25,MATCH(PERFIL_4_DIV!$AR31,$B$20:$B$25,0),7))</f>
        <v>0</v>
      </c>
      <c r="AN48" s="32">
        <f>IF(PERFIL_4_DIV!$AR31="",0,INDEX($A$20:$J$25,MATCH(PERFIL_4_DIV!$AR31,$B$20:$B$25,0),8))</f>
        <v>0</v>
      </c>
      <c r="AO48" s="32">
        <f>IF(PERFIL_4_DIV!$AR31="",0,INDEX($A$20:$J$25,MATCH(PERFIL_4_DIV!$AR31,$B$20:$B$25,0),9))</f>
        <v>0</v>
      </c>
      <c r="AP48" s="167">
        <f>IF(PERFIL_4_DIV!$AR31="",0,INDEX($A$20:$J$25,MATCH(PERFIL_4_DIV!$AR31,$B$20:$B$25,0),10))</f>
        <v>0</v>
      </c>
      <c r="AQ48" s="32">
        <f>PERFIL_4_DIV!AS31*'4º DIV'!AI48</f>
        <v>0</v>
      </c>
      <c r="AR48" s="32">
        <f>PERFIL_4_DIV!AT31*'4º DIV'!AJ48</f>
        <v>0</v>
      </c>
      <c r="AS48" s="32">
        <f>PERFIL_4_DIV!AU31*'4º DIV'!AK48</f>
        <v>0</v>
      </c>
      <c r="AT48" s="32">
        <f>PERFIL_4_DIV!AV31*'4º DIV'!AL48</f>
        <v>0</v>
      </c>
      <c r="AU48" s="32">
        <f>PERFIL_4_DIV!AW31*'4º DIV'!AM48</f>
        <v>0</v>
      </c>
      <c r="AV48" s="32">
        <f>PERFIL_4_DIV!AX31*'4º DIV'!AN48</f>
        <v>0</v>
      </c>
      <c r="AW48" s="32">
        <f>PERFIL_4_DIV!AY31*'4º DIV'!AO48</f>
        <v>0</v>
      </c>
      <c r="AX48" s="167">
        <f>PERFIL_4_DIV!AZ31*'4º DIV'!AP48</f>
        <v>0</v>
      </c>
      <c r="AY48" s="32">
        <f t="shared" si="1"/>
        <v>0</v>
      </c>
      <c r="AZ48" s="32">
        <f t="shared" si="2"/>
        <v>0</v>
      </c>
      <c r="BA48" s="32">
        <f t="shared" si="3"/>
        <v>0</v>
      </c>
      <c r="BB48" s="32">
        <f t="shared" si="4"/>
        <v>0</v>
      </c>
      <c r="BC48" s="32">
        <f t="shared" si="5"/>
        <v>0</v>
      </c>
      <c r="BD48" s="32">
        <f t="shared" si="6"/>
        <v>0</v>
      </c>
      <c r="BE48" s="32">
        <f t="shared" si="7"/>
        <v>0</v>
      </c>
      <c r="BF48" s="167">
        <f t="shared" si="8"/>
        <v>0</v>
      </c>
    </row>
    <row r="49" spans="1:58">
      <c r="A49" s="29">
        <v>19</v>
      </c>
      <c r="B49" s="30" t="s">
        <v>119</v>
      </c>
      <c r="C49" s="161">
        <f t="shared" si="9"/>
        <v>25</v>
      </c>
      <c r="D49" s="32">
        <f t="shared" si="10"/>
        <v>18</v>
      </c>
      <c r="E49" s="32">
        <f t="shared" si="11"/>
        <v>26</v>
      </c>
      <c r="F49" s="32">
        <f t="shared" si="12"/>
        <v>17</v>
      </c>
      <c r="G49" s="32">
        <f t="shared" si="13"/>
        <v>39</v>
      </c>
      <c r="H49" s="32">
        <f t="shared" si="14"/>
        <v>27</v>
      </c>
      <c r="I49" s="32">
        <f t="shared" si="15"/>
        <v>14</v>
      </c>
      <c r="J49" s="32">
        <f t="shared" si="16"/>
        <v>18</v>
      </c>
      <c r="K49" s="154">
        <f>PERFIL_4_DIV!C32*'4º DIV'!C$3+PERFIL_4_DIV!K32*'4º DIV'!C$4+PERFIL_4_DIV!S32*'4º DIV'!C$5+PERFIL_4_DIV!AA32*'4º DIV'!C$6</f>
        <v>0</v>
      </c>
      <c r="L49" s="68">
        <f>PERFIL_4_DIV!D32*'4º DIV'!D$3+PERFIL_4_DIV!L32*'4º DIV'!D$4+PERFIL_4_DIV!T32*'4º DIV'!D$5+PERFIL_4_DIV!AB32*'4º DIV'!D$6</f>
        <v>0</v>
      </c>
      <c r="M49" s="68">
        <f>PERFIL_4_DIV!E32*'4º DIV'!E$3+PERFIL_4_DIV!M32*'4º DIV'!E$4+PERFIL_4_DIV!U32*'4º DIV'!E$5+PERFIL_4_DIV!AC32*'4º DIV'!E$6</f>
        <v>0</v>
      </c>
      <c r="N49" s="68">
        <f>PERFIL_4_DIV!F32*'4º DIV'!F$3+PERFIL_4_DIV!N32*'4º DIV'!F$4+PERFIL_4_DIV!V32*'4º DIV'!F$5+PERFIL_4_DIV!AD32*'4º DIV'!F$6</f>
        <v>0</v>
      </c>
      <c r="O49" s="68">
        <f>PERFIL_4_DIV!G32*'4º DIV'!G$3+PERFIL_4_DIV!O32*'4º DIV'!G$4+PERFIL_4_DIV!W32*'4º DIV'!G$5+PERFIL_4_DIV!AE32*'4º DIV'!G$6</f>
        <v>0</v>
      </c>
      <c r="P49" s="68">
        <f>PERFIL_4_DIV!H32*'4º DIV'!H$3+PERFIL_4_DIV!P32*'4º DIV'!H$4+PERFIL_4_DIV!X32*'4º DIV'!H$5+PERFIL_4_DIV!AF32*'4º DIV'!H$6</f>
        <v>0</v>
      </c>
      <c r="Q49" s="68">
        <f>PERFIL_4_DIV!I32*'4º DIV'!I$3+PERFIL_4_DIV!Q32*'4º DIV'!I$4+PERFIL_4_DIV!Y32*'4º DIV'!I$5+PERFIL_4_DIV!AG32*'4º DIV'!I$6</f>
        <v>0</v>
      </c>
      <c r="R49" s="68">
        <f>PERFIL_4_DIV!J32*'4º DIV'!J$3+PERFIL_4_DIV!R32*'4º DIV'!J$4+PERFIL_4_DIV!Z32*'4º DIV'!J$5+PERFIL_4_DIV!AH32*'4º DIV'!J$6</f>
        <v>0</v>
      </c>
      <c r="S49" s="161">
        <f>IF(PERFIL_4_DIV!$AI32="",0,INDEX($A$8:$J$19,MATCH(PERFIL_4_DIV!$AI32,$B$8:$B$19,0),3))</f>
        <v>0</v>
      </c>
      <c r="T49" s="32">
        <f>IF(PERFIL_4_DIV!$AI32="",0,INDEX($A$8:$J$19,MATCH(PERFIL_4_DIV!$AI32,$B$8:$B$19,0),4))</f>
        <v>0</v>
      </c>
      <c r="U49" s="32">
        <f>IF(PERFIL_4_DIV!$AI32="",0,INDEX($A$8:$J$19,MATCH(PERFIL_4_DIV!$AI32,$B$8:$B$19,0),5))</f>
        <v>0</v>
      </c>
      <c r="V49" s="32">
        <f>IF(PERFIL_4_DIV!$AI32="",0,INDEX($A$8:$J$19,MATCH(PERFIL_4_DIV!$AI32,$B$8:$B$19,0),6))</f>
        <v>0</v>
      </c>
      <c r="W49" s="32">
        <f>IF(PERFIL_4_DIV!$AI32="",0,INDEX($A$8:$J$19,MATCH(PERFIL_4_DIV!$AI32,$B$8:$B$19,0),7))</f>
        <v>0</v>
      </c>
      <c r="X49" s="32">
        <f>IF(PERFIL_4_DIV!$AI32="",0,INDEX($A$8:$J$19,MATCH(PERFIL_4_DIV!$AI32,$B$8:$B$19,0),8))</f>
        <v>0</v>
      </c>
      <c r="Y49" s="32">
        <f>IF(PERFIL_4_DIV!$AI32="",0,INDEX($A$8:$J$19,MATCH(PERFIL_4_DIV!$AI32,$B$8:$B$19,0),9))</f>
        <v>0</v>
      </c>
      <c r="Z49" s="167">
        <f>IF(PERFIL_4_DIV!$AI32="",0,INDEX($A$8:$J$19,MATCH(PERFIL_4_DIV!$AI32,$B$8:$B$19,0),10))</f>
        <v>0</v>
      </c>
      <c r="AA49" s="68">
        <f>PERFIL_4_DIV!AJ32*'4º DIV'!S49</f>
        <v>0</v>
      </c>
      <c r="AB49" s="68">
        <f>PERFIL_4_DIV!AK32*'4º DIV'!T49</f>
        <v>0</v>
      </c>
      <c r="AC49" s="68">
        <f>PERFIL_4_DIV!AL32*'4º DIV'!U49</f>
        <v>0</v>
      </c>
      <c r="AD49" s="68">
        <f>PERFIL_4_DIV!AM32*'4º DIV'!V49</f>
        <v>0</v>
      </c>
      <c r="AE49" s="68">
        <f>PERFIL_4_DIV!AN32*'4º DIV'!W49</f>
        <v>0</v>
      </c>
      <c r="AF49" s="68">
        <f>PERFIL_4_DIV!AO32*'4º DIV'!X49</f>
        <v>0</v>
      </c>
      <c r="AG49" s="68">
        <f>PERFIL_4_DIV!AP32*'4º DIV'!Y49</f>
        <v>0</v>
      </c>
      <c r="AH49" s="68">
        <f>PERFIL_4_DIV!AQ32*'4º DIV'!Z49</f>
        <v>0</v>
      </c>
      <c r="AI49" s="161">
        <f>IF(PERFIL_4_DIV!$AR32="",0,INDEX($A$20:$J$25,MATCH(PERFIL_4_DIV!$AR32,$B$20:$B$25,0),3))</f>
        <v>0</v>
      </c>
      <c r="AJ49" s="32">
        <f>IF(PERFIL_4_DIV!$AR32="",0,INDEX($A$20:$J$25,MATCH(PERFIL_4_DIV!$AR32,$B$20:$B$25,0),4))</f>
        <v>0</v>
      </c>
      <c r="AK49" s="32">
        <f>IF(PERFIL_4_DIV!$AR32="",0,INDEX($A$20:$J$25,MATCH(PERFIL_4_DIV!$AR32,$B$20:$B$25,0),5))</f>
        <v>0</v>
      </c>
      <c r="AL49" s="32">
        <f>IF(PERFIL_4_DIV!$AR32="",0,INDEX($A$20:$J$25,MATCH(PERFIL_4_DIV!$AR32,$B$20:$B$25,0),6))</f>
        <v>0</v>
      </c>
      <c r="AM49" s="32">
        <f>IF(PERFIL_4_DIV!$AR32="",0,INDEX($A$20:$J$25,MATCH(PERFIL_4_DIV!$AR32,$B$20:$B$25,0),7))</f>
        <v>0</v>
      </c>
      <c r="AN49" s="32">
        <f>IF(PERFIL_4_DIV!$AR32="",0,INDEX($A$20:$J$25,MATCH(PERFIL_4_DIV!$AR32,$B$20:$B$25,0),8))</f>
        <v>0</v>
      </c>
      <c r="AO49" s="32">
        <f>IF(PERFIL_4_DIV!$AR32="",0,INDEX($A$20:$J$25,MATCH(PERFIL_4_DIV!$AR32,$B$20:$B$25,0),9))</f>
        <v>0</v>
      </c>
      <c r="AP49" s="167">
        <f>IF(PERFIL_4_DIV!$AR32="",0,INDEX($A$20:$J$25,MATCH(PERFIL_4_DIV!$AR32,$B$20:$B$25,0),10))</f>
        <v>0</v>
      </c>
      <c r="AQ49" s="32">
        <f>PERFIL_4_DIV!AS32*'4º DIV'!AI49</f>
        <v>0</v>
      </c>
      <c r="AR49" s="32">
        <f>PERFIL_4_DIV!AT32*'4º DIV'!AJ49</f>
        <v>0</v>
      </c>
      <c r="AS49" s="32">
        <f>PERFIL_4_DIV!AU32*'4º DIV'!AK49</f>
        <v>0</v>
      </c>
      <c r="AT49" s="32">
        <f>PERFIL_4_DIV!AV32*'4º DIV'!AL49</f>
        <v>0</v>
      </c>
      <c r="AU49" s="32">
        <f>PERFIL_4_DIV!AW32*'4º DIV'!AM49</f>
        <v>0</v>
      </c>
      <c r="AV49" s="32">
        <f>PERFIL_4_DIV!AX32*'4º DIV'!AN49</f>
        <v>0</v>
      </c>
      <c r="AW49" s="32">
        <f>PERFIL_4_DIV!AY32*'4º DIV'!AO49</f>
        <v>0</v>
      </c>
      <c r="AX49" s="167">
        <f>PERFIL_4_DIV!AZ32*'4º DIV'!AP49</f>
        <v>0</v>
      </c>
      <c r="AY49" s="32">
        <f t="shared" si="1"/>
        <v>0</v>
      </c>
      <c r="AZ49" s="32">
        <f t="shared" si="2"/>
        <v>0</v>
      </c>
      <c r="BA49" s="32">
        <f t="shared" si="3"/>
        <v>0</v>
      </c>
      <c r="BB49" s="32">
        <f t="shared" si="4"/>
        <v>0</v>
      </c>
      <c r="BC49" s="32">
        <f t="shared" si="5"/>
        <v>0</v>
      </c>
      <c r="BD49" s="32">
        <f t="shared" si="6"/>
        <v>0</v>
      </c>
      <c r="BE49" s="32">
        <f t="shared" si="7"/>
        <v>0</v>
      </c>
      <c r="BF49" s="167">
        <f t="shared" si="8"/>
        <v>0</v>
      </c>
    </row>
    <row r="50" spans="1:58">
      <c r="A50" s="66">
        <v>20</v>
      </c>
      <c r="B50" s="28" t="s">
        <v>120</v>
      </c>
      <c r="C50" s="161">
        <f t="shared" si="9"/>
        <v>25</v>
      </c>
      <c r="D50" s="32">
        <f t="shared" si="10"/>
        <v>18</v>
      </c>
      <c r="E50" s="32">
        <f t="shared" si="11"/>
        <v>26</v>
      </c>
      <c r="F50" s="32">
        <f t="shared" si="12"/>
        <v>17</v>
      </c>
      <c r="G50" s="32">
        <f t="shared" si="13"/>
        <v>39</v>
      </c>
      <c r="H50" s="32">
        <f t="shared" si="14"/>
        <v>27</v>
      </c>
      <c r="I50" s="32">
        <f t="shared" si="15"/>
        <v>14</v>
      </c>
      <c r="J50" s="32">
        <f t="shared" si="16"/>
        <v>18</v>
      </c>
      <c r="K50" s="154">
        <f>PERFIL_4_DIV!C33*'4º DIV'!C$3+PERFIL_4_DIV!K33*'4º DIV'!C$4+PERFIL_4_DIV!S33*'4º DIV'!C$5+PERFIL_4_DIV!AA33*'4º DIV'!C$6</f>
        <v>0</v>
      </c>
      <c r="L50" s="68">
        <f>PERFIL_4_DIV!D33*'4º DIV'!D$3+PERFIL_4_DIV!L33*'4º DIV'!D$4+PERFIL_4_DIV!T33*'4º DIV'!D$5+PERFIL_4_DIV!AB33*'4º DIV'!D$6</f>
        <v>0</v>
      </c>
      <c r="M50" s="68">
        <f>PERFIL_4_DIV!E33*'4º DIV'!E$3+PERFIL_4_DIV!M33*'4º DIV'!E$4+PERFIL_4_DIV!U33*'4º DIV'!E$5+PERFIL_4_DIV!AC33*'4º DIV'!E$6</f>
        <v>0</v>
      </c>
      <c r="N50" s="68">
        <f>PERFIL_4_DIV!F33*'4º DIV'!F$3+PERFIL_4_DIV!N33*'4º DIV'!F$4+PERFIL_4_DIV!V33*'4º DIV'!F$5+PERFIL_4_DIV!AD33*'4º DIV'!F$6</f>
        <v>0</v>
      </c>
      <c r="O50" s="68">
        <f>PERFIL_4_DIV!G33*'4º DIV'!G$3+PERFIL_4_DIV!O33*'4º DIV'!G$4+PERFIL_4_DIV!W33*'4º DIV'!G$5+PERFIL_4_DIV!AE33*'4º DIV'!G$6</f>
        <v>0</v>
      </c>
      <c r="P50" s="68">
        <f>PERFIL_4_DIV!H33*'4º DIV'!H$3+PERFIL_4_DIV!P33*'4º DIV'!H$4+PERFIL_4_DIV!X33*'4º DIV'!H$5+PERFIL_4_DIV!AF33*'4º DIV'!H$6</f>
        <v>0</v>
      </c>
      <c r="Q50" s="68">
        <f>PERFIL_4_DIV!I33*'4º DIV'!I$3+PERFIL_4_DIV!Q33*'4º DIV'!I$4+PERFIL_4_DIV!Y33*'4º DIV'!I$5+PERFIL_4_DIV!AG33*'4º DIV'!I$6</f>
        <v>0</v>
      </c>
      <c r="R50" s="68">
        <f>PERFIL_4_DIV!J33*'4º DIV'!J$3+PERFIL_4_DIV!R33*'4º DIV'!J$4+PERFIL_4_DIV!Z33*'4º DIV'!J$5+PERFIL_4_DIV!AH33*'4º DIV'!J$6</f>
        <v>0</v>
      </c>
      <c r="S50" s="161">
        <f>IF(PERFIL_4_DIV!$AI33="",0,INDEX($A$8:$J$19,MATCH(PERFIL_4_DIV!$AI33,$B$8:$B$19,0),3))</f>
        <v>0</v>
      </c>
      <c r="T50" s="32">
        <f>IF(PERFIL_4_DIV!$AI33="",0,INDEX($A$8:$J$19,MATCH(PERFIL_4_DIV!$AI33,$B$8:$B$19,0),4))</f>
        <v>0</v>
      </c>
      <c r="U50" s="32">
        <f>IF(PERFIL_4_DIV!$AI33="",0,INDEX($A$8:$J$19,MATCH(PERFIL_4_DIV!$AI33,$B$8:$B$19,0),5))</f>
        <v>0</v>
      </c>
      <c r="V50" s="32">
        <f>IF(PERFIL_4_DIV!$AI33="",0,INDEX($A$8:$J$19,MATCH(PERFIL_4_DIV!$AI33,$B$8:$B$19,0),6))</f>
        <v>0</v>
      </c>
      <c r="W50" s="32">
        <f>IF(PERFIL_4_DIV!$AI33="",0,INDEX($A$8:$J$19,MATCH(PERFIL_4_DIV!$AI33,$B$8:$B$19,0),7))</f>
        <v>0</v>
      </c>
      <c r="X50" s="32">
        <f>IF(PERFIL_4_DIV!$AI33="",0,INDEX($A$8:$J$19,MATCH(PERFIL_4_DIV!$AI33,$B$8:$B$19,0),8))</f>
        <v>0</v>
      </c>
      <c r="Y50" s="32">
        <f>IF(PERFIL_4_DIV!$AI33="",0,INDEX($A$8:$J$19,MATCH(PERFIL_4_DIV!$AI33,$B$8:$B$19,0),9))</f>
        <v>0</v>
      </c>
      <c r="Z50" s="167">
        <f>IF(PERFIL_4_DIV!$AI33="",0,INDEX($A$8:$J$19,MATCH(PERFIL_4_DIV!$AI33,$B$8:$B$19,0),10))</f>
        <v>0</v>
      </c>
      <c r="AA50" s="68">
        <f>PERFIL_4_DIV!AJ33*'4º DIV'!S50</f>
        <v>0</v>
      </c>
      <c r="AB50" s="68">
        <f>PERFIL_4_DIV!AK33*'4º DIV'!T50</f>
        <v>0</v>
      </c>
      <c r="AC50" s="68">
        <f>PERFIL_4_DIV!AL33*'4º DIV'!U50</f>
        <v>0</v>
      </c>
      <c r="AD50" s="68">
        <f>PERFIL_4_DIV!AM33*'4º DIV'!V50</f>
        <v>0</v>
      </c>
      <c r="AE50" s="68">
        <f>PERFIL_4_DIV!AN33*'4º DIV'!W50</f>
        <v>0</v>
      </c>
      <c r="AF50" s="68">
        <f>PERFIL_4_DIV!AO33*'4º DIV'!X50</f>
        <v>0</v>
      </c>
      <c r="AG50" s="68">
        <f>PERFIL_4_DIV!AP33*'4º DIV'!Y50</f>
        <v>0</v>
      </c>
      <c r="AH50" s="68">
        <f>PERFIL_4_DIV!AQ33*'4º DIV'!Z50</f>
        <v>0</v>
      </c>
      <c r="AI50" s="161">
        <f>IF(PERFIL_4_DIV!$AR33="",0,INDEX($A$20:$J$25,MATCH(PERFIL_4_DIV!$AR33,$B$20:$B$25,0),3))</f>
        <v>0</v>
      </c>
      <c r="AJ50" s="32">
        <f>IF(PERFIL_4_DIV!$AR33="",0,INDEX($A$20:$J$25,MATCH(PERFIL_4_DIV!$AR33,$B$20:$B$25,0),4))</f>
        <v>0</v>
      </c>
      <c r="AK50" s="32">
        <f>IF(PERFIL_4_DIV!$AR33="",0,INDEX($A$20:$J$25,MATCH(PERFIL_4_DIV!$AR33,$B$20:$B$25,0),5))</f>
        <v>0</v>
      </c>
      <c r="AL50" s="32">
        <f>IF(PERFIL_4_DIV!$AR33="",0,INDEX($A$20:$J$25,MATCH(PERFIL_4_DIV!$AR33,$B$20:$B$25,0),6))</f>
        <v>0</v>
      </c>
      <c r="AM50" s="32">
        <f>IF(PERFIL_4_DIV!$AR33="",0,INDEX($A$20:$J$25,MATCH(PERFIL_4_DIV!$AR33,$B$20:$B$25,0),7))</f>
        <v>0</v>
      </c>
      <c r="AN50" s="32">
        <f>IF(PERFIL_4_DIV!$AR33="",0,INDEX($A$20:$J$25,MATCH(PERFIL_4_DIV!$AR33,$B$20:$B$25,0),8))</f>
        <v>0</v>
      </c>
      <c r="AO50" s="32">
        <f>IF(PERFIL_4_DIV!$AR33="",0,INDEX($A$20:$J$25,MATCH(PERFIL_4_DIV!$AR33,$B$20:$B$25,0),9))</f>
        <v>0</v>
      </c>
      <c r="AP50" s="167">
        <f>IF(PERFIL_4_DIV!$AR33="",0,INDEX($A$20:$J$25,MATCH(PERFIL_4_DIV!$AR33,$B$20:$B$25,0),10))</f>
        <v>0</v>
      </c>
      <c r="AQ50" s="32">
        <f>PERFIL_4_DIV!AS33*'4º DIV'!AI50</f>
        <v>0</v>
      </c>
      <c r="AR50" s="32">
        <f>PERFIL_4_DIV!AT33*'4º DIV'!AJ50</f>
        <v>0</v>
      </c>
      <c r="AS50" s="32">
        <f>PERFIL_4_DIV!AU33*'4º DIV'!AK50</f>
        <v>0</v>
      </c>
      <c r="AT50" s="32">
        <f>PERFIL_4_DIV!AV33*'4º DIV'!AL50</f>
        <v>0</v>
      </c>
      <c r="AU50" s="32">
        <f>PERFIL_4_DIV!AW33*'4º DIV'!AM50</f>
        <v>0</v>
      </c>
      <c r="AV50" s="32">
        <f>PERFIL_4_DIV!AX33*'4º DIV'!AN50</f>
        <v>0</v>
      </c>
      <c r="AW50" s="32">
        <f>PERFIL_4_DIV!AY33*'4º DIV'!AO50</f>
        <v>0</v>
      </c>
      <c r="AX50" s="167">
        <f>PERFIL_4_DIV!AZ33*'4º DIV'!AP50</f>
        <v>0</v>
      </c>
      <c r="AY50" s="32">
        <f t="shared" si="1"/>
        <v>0</v>
      </c>
      <c r="AZ50" s="32">
        <f t="shared" si="2"/>
        <v>0</v>
      </c>
      <c r="BA50" s="32">
        <f t="shared" si="3"/>
        <v>0</v>
      </c>
      <c r="BB50" s="32">
        <f t="shared" si="4"/>
        <v>0</v>
      </c>
      <c r="BC50" s="32">
        <f t="shared" si="5"/>
        <v>0</v>
      </c>
      <c r="BD50" s="32">
        <f t="shared" si="6"/>
        <v>0</v>
      </c>
      <c r="BE50" s="32">
        <f t="shared" si="7"/>
        <v>0</v>
      </c>
      <c r="BF50" s="167">
        <f t="shared" si="8"/>
        <v>0</v>
      </c>
    </row>
    <row r="51" spans="1:58">
      <c r="A51" s="29">
        <v>21</v>
      </c>
      <c r="B51" s="30" t="s">
        <v>121</v>
      </c>
      <c r="C51" s="161">
        <f t="shared" si="9"/>
        <v>25</v>
      </c>
      <c r="D51" s="32">
        <f t="shared" si="10"/>
        <v>18</v>
      </c>
      <c r="E51" s="32">
        <f t="shared" si="11"/>
        <v>26</v>
      </c>
      <c r="F51" s="32">
        <f t="shared" si="12"/>
        <v>17</v>
      </c>
      <c r="G51" s="32">
        <f t="shared" si="13"/>
        <v>39</v>
      </c>
      <c r="H51" s="32">
        <f t="shared" si="14"/>
        <v>27</v>
      </c>
      <c r="I51" s="32">
        <f t="shared" si="15"/>
        <v>14</v>
      </c>
      <c r="J51" s="32">
        <f t="shared" si="16"/>
        <v>18</v>
      </c>
      <c r="K51" s="154">
        <f>PERFIL_4_DIV!C34*'4º DIV'!C$3+PERFIL_4_DIV!K34*'4º DIV'!C$4+PERFIL_4_DIV!S34*'4º DIV'!C$5+PERFIL_4_DIV!AA34*'4º DIV'!C$6</f>
        <v>0</v>
      </c>
      <c r="L51" s="68">
        <f>PERFIL_4_DIV!D34*'4º DIV'!D$3+PERFIL_4_DIV!L34*'4º DIV'!D$4+PERFIL_4_DIV!T34*'4º DIV'!D$5+PERFIL_4_DIV!AB34*'4º DIV'!D$6</f>
        <v>0</v>
      </c>
      <c r="M51" s="68">
        <f>PERFIL_4_DIV!E34*'4º DIV'!E$3+PERFIL_4_DIV!M34*'4º DIV'!E$4+PERFIL_4_DIV!U34*'4º DIV'!E$5+PERFIL_4_DIV!AC34*'4º DIV'!E$6</f>
        <v>0</v>
      </c>
      <c r="N51" s="68">
        <f>PERFIL_4_DIV!F34*'4º DIV'!F$3+PERFIL_4_DIV!N34*'4º DIV'!F$4+PERFIL_4_DIV!V34*'4º DIV'!F$5+PERFIL_4_DIV!AD34*'4º DIV'!F$6</f>
        <v>0</v>
      </c>
      <c r="O51" s="68">
        <f>PERFIL_4_DIV!G34*'4º DIV'!G$3+PERFIL_4_DIV!O34*'4º DIV'!G$4+PERFIL_4_DIV!W34*'4º DIV'!G$5+PERFIL_4_DIV!AE34*'4º DIV'!G$6</f>
        <v>0</v>
      </c>
      <c r="P51" s="68">
        <f>PERFIL_4_DIV!H34*'4º DIV'!H$3+PERFIL_4_DIV!P34*'4º DIV'!H$4+PERFIL_4_DIV!X34*'4º DIV'!H$5+PERFIL_4_DIV!AF34*'4º DIV'!H$6</f>
        <v>0</v>
      </c>
      <c r="Q51" s="68">
        <f>PERFIL_4_DIV!I34*'4º DIV'!I$3+PERFIL_4_DIV!Q34*'4º DIV'!I$4+PERFIL_4_DIV!Y34*'4º DIV'!I$5+PERFIL_4_DIV!AG34*'4º DIV'!I$6</f>
        <v>0</v>
      </c>
      <c r="R51" s="68">
        <f>PERFIL_4_DIV!J34*'4º DIV'!J$3+PERFIL_4_DIV!R34*'4º DIV'!J$4+PERFIL_4_DIV!Z34*'4º DIV'!J$5+PERFIL_4_DIV!AH34*'4º DIV'!J$6</f>
        <v>0</v>
      </c>
      <c r="S51" s="161">
        <f>IF(PERFIL_4_DIV!$AI34="",0,INDEX($A$8:$J$19,MATCH(PERFIL_4_DIV!$AI34,$B$8:$B$19,0),3))</f>
        <v>0</v>
      </c>
      <c r="T51" s="32">
        <f>IF(PERFIL_4_DIV!$AI34="",0,INDEX($A$8:$J$19,MATCH(PERFIL_4_DIV!$AI34,$B$8:$B$19,0),4))</f>
        <v>0</v>
      </c>
      <c r="U51" s="32">
        <f>IF(PERFIL_4_DIV!$AI34="",0,INDEX($A$8:$J$19,MATCH(PERFIL_4_DIV!$AI34,$B$8:$B$19,0),5))</f>
        <v>0</v>
      </c>
      <c r="V51" s="32">
        <f>IF(PERFIL_4_DIV!$AI34="",0,INDEX($A$8:$J$19,MATCH(PERFIL_4_DIV!$AI34,$B$8:$B$19,0),6))</f>
        <v>0</v>
      </c>
      <c r="W51" s="32">
        <f>IF(PERFIL_4_DIV!$AI34="",0,INDEX($A$8:$J$19,MATCH(PERFIL_4_DIV!$AI34,$B$8:$B$19,0),7))</f>
        <v>0</v>
      </c>
      <c r="X51" s="32">
        <f>IF(PERFIL_4_DIV!$AI34="",0,INDEX($A$8:$J$19,MATCH(PERFIL_4_DIV!$AI34,$B$8:$B$19,0),8))</f>
        <v>0</v>
      </c>
      <c r="Y51" s="32">
        <f>IF(PERFIL_4_DIV!$AI34="",0,INDEX($A$8:$J$19,MATCH(PERFIL_4_DIV!$AI34,$B$8:$B$19,0),9))</f>
        <v>0</v>
      </c>
      <c r="Z51" s="167">
        <f>IF(PERFIL_4_DIV!$AI34="",0,INDEX($A$8:$J$19,MATCH(PERFIL_4_DIV!$AI34,$B$8:$B$19,0),10))</f>
        <v>0</v>
      </c>
      <c r="AA51" s="68">
        <f>PERFIL_4_DIV!AJ34*'4º DIV'!S51</f>
        <v>0</v>
      </c>
      <c r="AB51" s="68">
        <f>PERFIL_4_DIV!AK34*'4º DIV'!T51</f>
        <v>0</v>
      </c>
      <c r="AC51" s="68">
        <f>PERFIL_4_DIV!AL34*'4º DIV'!U51</f>
        <v>0</v>
      </c>
      <c r="AD51" s="68">
        <f>PERFIL_4_DIV!AM34*'4º DIV'!V51</f>
        <v>0</v>
      </c>
      <c r="AE51" s="68">
        <f>PERFIL_4_DIV!AN34*'4º DIV'!W51</f>
        <v>0</v>
      </c>
      <c r="AF51" s="68">
        <f>PERFIL_4_DIV!AO34*'4º DIV'!X51</f>
        <v>0</v>
      </c>
      <c r="AG51" s="68">
        <f>PERFIL_4_DIV!AP34*'4º DIV'!Y51</f>
        <v>0</v>
      </c>
      <c r="AH51" s="68">
        <f>PERFIL_4_DIV!AQ34*'4º DIV'!Z51</f>
        <v>0</v>
      </c>
      <c r="AI51" s="161">
        <f>IF(PERFIL_4_DIV!$AR34="",0,INDEX($A$20:$J$25,MATCH(PERFIL_4_DIV!$AR34,$B$20:$B$25,0),3))</f>
        <v>0</v>
      </c>
      <c r="AJ51" s="32">
        <f>IF(PERFIL_4_DIV!$AR34="",0,INDEX($A$20:$J$25,MATCH(PERFIL_4_DIV!$AR34,$B$20:$B$25,0),4))</f>
        <v>0</v>
      </c>
      <c r="AK51" s="32">
        <f>IF(PERFIL_4_DIV!$AR34="",0,INDEX($A$20:$J$25,MATCH(PERFIL_4_DIV!$AR34,$B$20:$B$25,0),5))</f>
        <v>0</v>
      </c>
      <c r="AL51" s="32">
        <f>IF(PERFIL_4_DIV!$AR34="",0,INDEX($A$20:$J$25,MATCH(PERFIL_4_DIV!$AR34,$B$20:$B$25,0),6))</f>
        <v>0</v>
      </c>
      <c r="AM51" s="32">
        <f>IF(PERFIL_4_DIV!$AR34="",0,INDEX($A$20:$J$25,MATCH(PERFIL_4_DIV!$AR34,$B$20:$B$25,0),7))</f>
        <v>0</v>
      </c>
      <c r="AN51" s="32">
        <f>IF(PERFIL_4_DIV!$AR34="",0,INDEX($A$20:$J$25,MATCH(PERFIL_4_DIV!$AR34,$B$20:$B$25,0),8))</f>
        <v>0</v>
      </c>
      <c r="AO51" s="32">
        <f>IF(PERFIL_4_DIV!$AR34="",0,INDEX($A$20:$J$25,MATCH(PERFIL_4_DIV!$AR34,$B$20:$B$25,0),9))</f>
        <v>0</v>
      </c>
      <c r="AP51" s="167">
        <f>IF(PERFIL_4_DIV!$AR34="",0,INDEX($A$20:$J$25,MATCH(PERFIL_4_DIV!$AR34,$B$20:$B$25,0),10))</f>
        <v>0</v>
      </c>
      <c r="AQ51" s="32">
        <f>PERFIL_4_DIV!AS34*'4º DIV'!AI51</f>
        <v>0</v>
      </c>
      <c r="AR51" s="32">
        <f>PERFIL_4_DIV!AT34*'4º DIV'!AJ51</f>
        <v>0</v>
      </c>
      <c r="AS51" s="32">
        <f>PERFIL_4_DIV!AU34*'4º DIV'!AK51</f>
        <v>0</v>
      </c>
      <c r="AT51" s="32">
        <f>PERFIL_4_DIV!AV34*'4º DIV'!AL51</f>
        <v>0</v>
      </c>
      <c r="AU51" s="32">
        <f>PERFIL_4_DIV!AW34*'4º DIV'!AM51</f>
        <v>0</v>
      </c>
      <c r="AV51" s="32">
        <f>PERFIL_4_DIV!AX34*'4º DIV'!AN51</f>
        <v>0</v>
      </c>
      <c r="AW51" s="32">
        <f>PERFIL_4_DIV!AY34*'4º DIV'!AO51</f>
        <v>0</v>
      </c>
      <c r="AX51" s="167">
        <f>PERFIL_4_DIV!AZ34*'4º DIV'!AP51</f>
        <v>0</v>
      </c>
      <c r="AY51" s="32">
        <f t="shared" si="1"/>
        <v>0</v>
      </c>
      <c r="AZ51" s="32">
        <f t="shared" si="2"/>
        <v>0</v>
      </c>
      <c r="BA51" s="32">
        <f t="shared" si="3"/>
        <v>0</v>
      </c>
      <c r="BB51" s="32">
        <f t="shared" si="4"/>
        <v>0</v>
      </c>
      <c r="BC51" s="32">
        <f t="shared" si="5"/>
        <v>0</v>
      </c>
      <c r="BD51" s="32">
        <f t="shared" si="6"/>
        <v>0</v>
      </c>
      <c r="BE51" s="32">
        <f t="shared" si="7"/>
        <v>0</v>
      </c>
      <c r="BF51" s="167">
        <f t="shared" si="8"/>
        <v>0</v>
      </c>
    </row>
    <row r="52" spans="1:58">
      <c r="A52" s="29">
        <v>22</v>
      </c>
      <c r="B52" s="28" t="s">
        <v>122</v>
      </c>
      <c r="C52" s="161">
        <f t="shared" si="9"/>
        <v>25</v>
      </c>
      <c r="D52" s="32">
        <f t="shared" si="10"/>
        <v>18</v>
      </c>
      <c r="E52" s="32">
        <f t="shared" si="11"/>
        <v>26</v>
      </c>
      <c r="F52" s="32">
        <f t="shared" si="12"/>
        <v>17</v>
      </c>
      <c r="G52" s="32">
        <f t="shared" si="13"/>
        <v>39</v>
      </c>
      <c r="H52" s="32">
        <f t="shared" si="14"/>
        <v>27</v>
      </c>
      <c r="I52" s="32">
        <f t="shared" si="15"/>
        <v>14</v>
      </c>
      <c r="J52" s="32">
        <f t="shared" si="16"/>
        <v>18</v>
      </c>
      <c r="K52" s="154">
        <f>PERFIL_4_DIV!C35*'4º DIV'!C$3+PERFIL_4_DIV!K35*'4º DIV'!C$4+PERFIL_4_DIV!S35*'4º DIV'!C$5+PERFIL_4_DIV!AA35*'4º DIV'!C$6</f>
        <v>0</v>
      </c>
      <c r="L52" s="68">
        <f>PERFIL_4_DIV!D35*'4º DIV'!D$3+PERFIL_4_DIV!L35*'4º DIV'!D$4+PERFIL_4_DIV!T35*'4º DIV'!D$5+PERFIL_4_DIV!AB35*'4º DIV'!D$6</f>
        <v>0</v>
      </c>
      <c r="M52" s="68">
        <f>PERFIL_4_DIV!E35*'4º DIV'!E$3+PERFIL_4_DIV!M35*'4º DIV'!E$4+PERFIL_4_DIV!U35*'4º DIV'!E$5+PERFIL_4_DIV!AC35*'4º DIV'!E$6</f>
        <v>0</v>
      </c>
      <c r="N52" s="68">
        <f>PERFIL_4_DIV!F35*'4º DIV'!F$3+PERFIL_4_DIV!N35*'4º DIV'!F$4+PERFIL_4_DIV!V35*'4º DIV'!F$5+PERFIL_4_DIV!AD35*'4º DIV'!F$6</f>
        <v>0</v>
      </c>
      <c r="O52" s="68">
        <f>PERFIL_4_DIV!G35*'4º DIV'!G$3+PERFIL_4_DIV!O35*'4º DIV'!G$4+PERFIL_4_DIV!W35*'4º DIV'!G$5+PERFIL_4_DIV!AE35*'4º DIV'!G$6</f>
        <v>0</v>
      </c>
      <c r="P52" s="68">
        <f>PERFIL_4_DIV!H35*'4º DIV'!H$3+PERFIL_4_DIV!P35*'4º DIV'!H$4+PERFIL_4_DIV!X35*'4º DIV'!H$5+PERFIL_4_DIV!AF35*'4º DIV'!H$6</f>
        <v>0</v>
      </c>
      <c r="Q52" s="68">
        <f>PERFIL_4_DIV!I35*'4º DIV'!I$3+PERFIL_4_DIV!Q35*'4º DIV'!I$4+PERFIL_4_DIV!Y35*'4º DIV'!I$5+PERFIL_4_DIV!AG35*'4º DIV'!I$6</f>
        <v>0</v>
      </c>
      <c r="R52" s="68">
        <f>PERFIL_4_DIV!J35*'4º DIV'!J$3+PERFIL_4_DIV!R35*'4º DIV'!J$4+PERFIL_4_DIV!Z35*'4º DIV'!J$5+PERFIL_4_DIV!AH35*'4º DIV'!J$6</f>
        <v>0</v>
      </c>
      <c r="S52" s="161">
        <f>IF(PERFIL_4_DIV!$AI35="",0,INDEX($A$8:$J$19,MATCH(PERFIL_4_DIV!$AI35,$B$8:$B$19,0),3))</f>
        <v>0</v>
      </c>
      <c r="T52" s="32">
        <f>IF(PERFIL_4_DIV!$AI35="",0,INDEX($A$8:$J$19,MATCH(PERFIL_4_DIV!$AI35,$B$8:$B$19,0),4))</f>
        <v>0</v>
      </c>
      <c r="U52" s="32">
        <f>IF(PERFIL_4_DIV!$AI35="",0,INDEX($A$8:$J$19,MATCH(PERFIL_4_DIV!$AI35,$B$8:$B$19,0),5))</f>
        <v>0</v>
      </c>
      <c r="V52" s="32">
        <f>IF(PERFIL_4_DIV!$AI35="",0,INDEX($A$8:$J$19,MATCH(PERFIL_4_DIV!$AI35,$B$8:$B$19,0),6))</f>
        <v>0</v>
      </c>
      <c r="W52" s="32">
        <f>IF(PERFIL_4_DIV!$AI35="",0,INDEX($A$8:$J$19,MATCH(PERFIL_4_DIV!$AI35,$B$8:$B$19,0),7))</f>
        <v>0</v>
      </c>
      <c r="X52" s="32">
        <f>IF(PERFIL_4_DIV!$AI35="",0,INDEX($A$8:$J$19,MATCH(PERFIL_4_DIV!$AI35,$B$8:$B$19,0),8))</f>
        <v>0</v>
      </c>
      <c r="Y52" s="32">
        <f>IF(PERFIL_4_DIV!$AI35="",0,INDEX($A$8:$J$19,MATCH(PERFIL_4_DIV!$AI35,$B$8:$B$19,0),9))</f>
        <v>0</v>
      </c>
      <c r="Z52" s="167">
        <f>IF(PERFIL_4_DIV!$AI35="",0,INDEX($A$8:$J$19,MATCH(PERFIL_4_DIV!$AI35,$B$8:$B$19,0),10))</f>
        <v>0</v>
      </c>
      <c r="AA52" s="68">
        <f>PERFIL_4_DIV!AJ35*'4º DIV'!S52</f>
        <v>0</v>
      </c>
      <c r="AB52" s="68">
        <f>PERFIL_4_DIV!AK35*'4º DIV'!T52</f>
        <v>0</v>
      </c>
      <c r="AC52" s="68">
        <f>PERFIL_4_DIV!AL35*'4º DIV'!U52</f>
        <v>0</v>
      </c>
      <c r="AD52" s="68">
        <f>PERFIL_4_DIV!AM35*'4º DIV'!V52</f>
        <v>0</v>
      </c>
      <c r="AE52" s="68">
        <f>PERFIL_4_DIV!AN35*'4º DIV'!W52</f>
        <v>0</v>
      </c>
      <c r="AF52" s="68">
        <f>PERFIL_4_DIV!AO35*'4º DIV'!X52</f>
        <v>0</v>
      </c>
      <c r="AG52" s="68">
        <f>PERFIL_4_DIV!AP35*'4º DIV'!Y52</f>
        <v>0</v>
      </c>
      <c r="AH52" s="68">
        <f>PERFIL_4_DIV!AQ35*'4º DIV'!Z52</f>
        <v>0</v>
      </c>
      <c r="AI52" s="161">
        <f>IF(PERFIL_4_DIV!$AR35="",0,INDEX($A$20:$J$25,MATCH(PERFIL_4_DIV!$AR35,$B$20:$B$25,0),3))</f>
        <v>0</v>
      </c>
      <c r="AJ52" s="32">
        <f>IF(PERFIL_4_DIV!$AR35="",0,INDEX($A$20:$J$25,MATCH(PERFIL_4_DIV!$AR35,$B$20:$B$25,0),4))</f>
        <v>0</v>
      </c>
      <c r="AK52" s="32">
        <f>IF(PERFIL_4_DIV!$AR35="",0,INDEX($A$20:$J$25,MATCH(PERFIL_4_DIV!$AR35,$B$20:$B$25,0),5))</f>
        <v>0</v>
      </c>
      <c r="AL52" s="32">
        <f>IF(PERFIL_4_DIV!$AR35="",0,INDEX($A$20:$J$25,MATCH(PERFIL_4_DIV!$AR35,$B$20:$B$25,0),6))</f>
        <v>0</v>
      </c>
      <c r="AM52" s="32">
        <f>IF(PERFIL_4_DIV!$AR35="",0,INDEX($A$20:$J$25,MATCH(PERFIL_4_DIV!$AR35,$B$20:$B$25,0),7))</f>
        <v>0</v>
      </c>
      <c r="AN52" s="32">
        <f>IF(PERFIL_4_DIV!$AR35="",0,INDEX($A$20:$J$25,MATCH(PERFIL_4_DIV!$AR35,$B$20:$B$25,0),8))</f>
        <v>0</v>
      </c>
      <c r="AO52" s="32">
        <f>IF(PERFIL_4_DIV!$AR35="",0,INDEX($A$20:$J$25,MATCH(PERFIL_4_DIV!$AR35,$B$20:$B$25,0),9))</f>
        <v>0</v>
      </c>
      <c r="AP52" s="167">
        <f>IF(PERFIL_4_DIV!$AR35="",0,INDEX($A$20:$J$25,MATCH(PERFIL_4_DIV!$AR35,$B$20:$B$25,0),10))</f>
        <v>0</v>
      </c>
      <c r="AQ52" s="32">
        <f>PERFIL_4_DIV!AS35*'4º DIV'!AI52</f>
        <v>0</v>
      </c>
      <c r="AR52" s="32">
        <f>PERFIL_4_DIV!AT35*'4º DIV'!AJ52</f>
        <v>0</v>
      </c>
      <c r="AS52" s="32">
        <f>PERFIL_4_DIV!AU35*'4º DIV'!AK52</f>
        <v>0</v>
      </c>
      <c r="AT52" s="32">
        <f>PERFIL_4_DIV!AV35*'4º DIV'!AL52</f>
        <v>0</v>
      </c>
      <c r="AU52" s="32">
        <f>PERFIL_4_DIV!AW35*'4º DIV'!AM52</f>
        <v>0</v>
      </c>
      <c r="AV52" s="32">
        <f>PERFIL_4_DIV!AX35*'4º DIV'!AN52</f>
        <v>0</v>
      </c>
      <c r="AW52" s="32">
        <f>PERFIL_4_DIV!AY35*'4º DIV'!AO52</f>
        <v>0</v>
      </c>
      <c r="AX52" s="167">
        <f>PERFIL_4_DIV!AZ35*'4º DIV'!AP52</f>
        <v>0</v>
      </c>
      <c r="AY52" s="32">
        <f t="shared" si="1"/>
        <v>0</v>
      </c>
      <c r="AZ52" s="32">
        <f t="shared" si="2"/>
        <v>0</v>
      </c>
      <c r="BA52" s="32">
        <f t="shared" si="3"/>
        <v>0</v>
      </c>
      <c r="BB52" s="32">
        <f t="shared" si="4"/>
        <v>0</v>
      </c>
      <c r="BC52" s="32">
        <f t="shared" si="5"/>
        <v>0</v>
      </c>
      <c r="BD52" s="32">
        <f t="shared" si="6"/>
        <v>0</v>
      </c>
      <c r="BE52" s="32">
        <f t="shared" si="7"/>
        <v>0</v>
      </c>
      <c r="BF52" s="167">
        <f t="shared" si="8"/>
        <v>0</v>
      </c>
    </row>
    <row r="53" spans="1:58">
      <c r="A53" s="66">
        <v>23</v>
      </c>
      <c r="B53" s="30" t="s">
        <v>123</v>
      </c>
      <c r="C53" s="161">
        <f t="shared" si="9"/>
        <v>25</v>
      </c>
      <c r="D53" s="32">
        <f t="shared" si="10"/>
        <v>18</v>
      </c>
      <c r="E53" s="32">
        <f t="shared" si="11"/>
        <v>26</v>
      </c>
      <c r="F53" s="32">
        <f t="shared" si="12"/>
        <v>17</v>
      </c>
      <c r="G53" s="32">
        <f t="shared" si="13"/>
        <v>39</v>
      </c>
      <c r="H53" s="32">
        <f t="shared" si="14"/>
        <v>27</v>
      </c>
      <c r="I53" s="32">
        <f t="shared" si="15"/>
        <v>14</v>
      </c>
      <c r="J53" s="32">
        <f t="shared" si="16"/>
        <v>18</v>
      </c>
      <c r="K53" s="154">
        <f>PERFIL_4_DIV!C36*'4º DIV'!C$3+PERFIL_4_DIV!K36*'4º DIV'!C$4+PERFIL_4_DIV!S36*'4º DIV'!C$5+PERFIL_4_DIV!AA36*'4º DIV'!C$6</f>
        <v>0</v>
      </c>
      <c r="L53" s="68">
        <f>PERFIL_4_DIV!D36*'4º DIV'!D$3+PERFIL_4_DIV!L36*'4º DIV'!D$4+PERFIL_4_DIV!T36*'4º DIV'!D$5+PERFIL_4_DIV!AB36*'4º DIV'!D$6</f>
        <v>0</v>
      </c>
      <c r="M53" s="68">
        <f>PERFIL_4_DIV!E36*'4º DIV'!E$3+PERFIL_4_DIV!M36*'4º DIV'!E$4+PERFIL_4_DIV!U36*'4º DIV'!E$5+PERFIL_4_DIV!AC36*'4º DIV'!E$6</f>
        <v>0</v>
      </c>
      <c r="N53" s="68">
        <f>PERFIL_4_DIV!F36*'4º DIV'!F$3+PERFIL_4_DIV!N36*'4º DIV'!F$4+PERFIL_4_DIV!V36*'4º DIV'!F$5+PERFIL_4_DIV!AD36*'4º DIV'!F$6</f>
        <v>0</v>
      </c>
      <c r="O53" s="68">
        <f>PERFIL_4_DIV!G36*'4º DIV'!G$3+PERFIL_4_DIV!O36*'4º DIV'!G$4+PERFIL_4_DIV!W36*'4º DIV'!G$5+PERFIL_4_DIV!AE36*'4º DIV'!G$6</f>
        <v>0</v>
      </c>
      <c r="P53" s="68">
        <f>PERFIL_4_DIV!H36*'4º DIV'!H$3+PERFIL_4_DIV!P36*'4º DIV'!H$4+PERFIL_4_DIV!X36*'4º DIV'!H$5+PERFIL_4_DIV!AF36*'4º DIV'!H$6</f>
        <v>0</v>
      </c>
      <c r="Q53" s="68">
        <f>PERFIL_4_DIV!I36*'4º DIV'!I$3+PERFIL_4_DIV!Q36*'4º DIV'!I$4+PERFIL_4_DIV!Y36*'4º DIV'!I$5+PERFIL_4_DIV!AG36*'4º DIV'!I$6</f>
        <v>0</v>
      </c>
      <c r="R53" s="68">
        <f>PERFIL_4_DIV!J36*'4º DIV'!J$3+PERFIL_4_DIV!R36*'4º DIV'!J$4+PERFIL_4_DIV!Z36*'4º DIV'!J$5+PERFIL_4_DIV!AH36*'4º DIV'!J$6</f>
        <v>0</v>
      </c>
      <c r="S53" s="161">
        <f>IF(PERFIL_4_DIV!$AI36="",0,INDEX($A$8:$J$19,MATCH(PERFIL_4_DIV!$AI36,$B$8:$B$19,0),3))</f>
        <v>0</v>
      </c>
      <c r="T53" s="32">
        <f>IF(PERFIL_4_DIV!$AI36="",0,INDEX($A$8:$J$19,MATCH(PERFIL_4_DIV!$AI36,$B$8:$B$19,0),4))</f>
        <v>0</v>
      </c>
      <c r="U53" s="32">
        <f>IF(PERFIL_4_DIV!$AI36="",0,INDEX($A$8:$J$19,MATCH(PERFIL_4_DIV!$AI36,$B$8:$B$19,0),5))</f>
        <v>0</v>
      </c>
      <c r="V53" s="32">
        <f>IF(PERFIL_4_DIV!$AI36="",0,INDEX($A$8:$J$19,MATCH(PERFIL_4_DIV!$AI36,$B$8:$B$19,0),6))</f>
        <v>0</v>
      </c>
      <c r="W53" s="32">
        <f>IF(PERFIL_4_DIV!$AI36="",0,INDEX($A$8:$J$19,MATCH(PERFIL_4_DIV!$AI36,$B$8:$B$19,0),7))</f>
        <v>0</v>
      </c>
      <c r="X53" s="32">
        <f>IF(PERFIL_4_DIV!$AI36="",0,INDEX($A$8:$J$19,MATCH(PERFIL_4_DIV!$AI36,$B$8:$B$19,0),8))</f>
        <v>0</v>
      </c>
      <c r="Y53" s="32">
        <f>IF(PERFIL_4_DIV!$AI36="",0,INDEX($A$8:$J$19,MATCH(PERFIL_4_DIV!$AI36,$B$8:$B$19,0),9))</f>
        <v>0</v>
      </c>
      <c r="Z53" s="167">
        <f>IF(PERFIL_4_DIV!$AI36="",0,INDEX($A$8:$J$19,MATCH(PERFIL_4_DIV!$AI36,$B$8:$B$19,0),10))</f>
        <v>0</v>
      </c>
      <c r="AA53" s="68">
        <f>PERFIL_4_DIV!AJ36*'4º DIV'!S53</f>
        <v>0</v>
      </c>
      <c r="AB53" s="68">
        <f>PERFIL_4_DIV!AK36*'4º DIV'!T53</f>
        <v>0</v>
      </c>
      <c r="AC53" s="68">
        <f>PERFIL_4_DIV!AL36*'4º DIV'!U53</f>
        <v>0</v>
      </c>
      <c r="AD53" s="68">
        <f>PERFIL_4_DIV!AM36*'4º DIV'!V53</f>
        <v>0</v>
      </c>
      <c r="AE53" s="68">
        <f>PERFIL_4_DIV!AN36*'4º DIV'!W53</f>
        <v>0</v>
      </c>
      <c r="AF53" s="68">
        <f>PERFIL_4_DIV!AO36*'4º DIV'!X53</f>
        <v>0</v>
      </c>
      <c r="AG53" s="68">
        <f>PERFIL_4_DIV!AP36*'4º DIV'!Y53</f>
        <v>0</v>
      </c>
      <c r="AH53" s="68">
        <f>PERFIL_4_DIV!AQ36*'4º DIV'!Z53</f>
        <v>0</v>
      </c>
      <c r="AI53" s="161">
        <f>IF(PERFIL_4_DIV!$AR36="",0,INDEX($A$20:$J$25,MATCH(PERFIL_4_DIV!$AR36,$B$20:$B$25,0),3))</f>
        <v>0</v>
      </c>
      <c r="AJ53" s="32">
        <f>IF(PERFIL_4_DIV!$AR36="",0,INDEX($A$20:$J$25,MATCH(PERFIL_4_DIV!$AR36,$B$20:$B$25,0),4))</f>
        <v>0</v>
      </c>
      <c r="AK53" s="32">
        <f>IF(PERFIL_4_DIV!$AR36="",0,INDEX($A$20:$J$25,MATCH(PERFIL_4_DIV!$AR36,$B$20:$B$25,0),5))</f>
        <v>0</v>
      </c>
      <c r="AL53" s="32">
        <f>IF(PERFIL_4_DIV!$AR36="",0,INDEX($A$20:$J$25,MATCH(PERFIL_4_DIV!$AR36,$B$20:$B$25,0),6))</f>
        <v>0</v>
      </c>
      <c r="AM53" s="32">
        <f>IF(PERFIL_4_DIV!$AR36="",0,INDEX($A$20:$J$25,MATCH(PERFIL_4_DIV!$AR36,$B$20:$B$25,0),7))</f>
        <v>0</v>
      </c>
      <c r="AN53" s="32">
        <f>IF(PERFIL_4_DIV!$AR36="",0,INDEX($A$20:$J$25,MATCH(PERFIL_4_DIV!$AR36,$B$20:$B$25,0),8))</f>
        <v>0</v>
      </c>
      <c r="AO53" s="32">
        <f>IF(PERFIL_4_DIV!$AR36="",0,INDEX($A$20:$J$25,MATCH(PERFIL_4_DIV!$AR36,$B$20:$B$25,0),9))</f>
        <v>0</v>
      </c>
      <c r="AP53" s="167">
        <f>IF(PERFIL_4_DIV!$AR36="",0,INDEX($A$20:$J$25,MATCH(PERFIL_4_DIV!$AR36,$B$20:$B$25,0),10))</f>
        <v>0</v>
      </c>
      <c r="AQ53" s="32">
        <f>PERFIL_4_DIV!AS36*'4º DIV'!AI53</f>
        <v>0</v>
      </c>
      <c r="AR53" s="32">
        <f>PERFIL_4_DIV!AT36*'4º DIV'!AJ53</f>
        <v>0</v>
      </c>
      <c r="AS53" s="32">
        <f>PERFIL_4_DIV!AU36*'4º DIV'!AK53</f>
        <v>0</v>
      </c>
      <c r="AT53" s="32">
        <f>PERFIL_4_DIV!AV36*'4º DIV'!AL53</f>
        <v>0</v>
      </c>
      <c r="AU53" s="32">
        <f>PERFIL_4_DIV!AW36*'4º DIV'!AM53</f>
        <v>0</v>
      </c>
      <c r="AV53" s="32">
        <f>PERFIL_4_DIV!AX36*'4º DIV'!AN53</f>
        <v>0</v>
      </c>
      <c r="AW53" s="32">
        <f>PERFIL_4_DIV!AY36*'4º DIV'!AO53</f>
        <v>0</v>
      </c>
      <c r="AX53" s="167">
        <f>PERFIL_4_DIV!AZ36*'4º DIV'!AP53</f>
        <v>0</v>
      </c>
      <c r="AY53" s="32">
        <f t="shared" si="1"/>
        <v>0</v>
      </c>
      <c r="AZ53" s="32">
        <f t="shared" si="2"/>
        <v>0</v>
      </c>
      <c r="BA53" s="32">
        <f t="shared" si="3"/>
        <v>0</v>
      </c>
      <c r="BB53" s="32">
        <f t="shared" si="4"/>
        <v>0</v>
      </c>
      <c r="BC53" s="32">
        <f t="shared" si="5"/>
        <v>0</v>
      </c>
      <c r="BD53" s="32">
        <f t="shared" si="6"/>
        <v>0</v>
      </c>
      <c r="BE53" s="32">
        <f t="shared" si="7"/>
        <v>0</v>
      </c>
      <c r="BF53" s="167">
        <f t="shared" si="8"/>
        <v>0</v>
      </c>
    </row>
    <row r="54" spans="1:58">
      <c r="A54" s="29">
        <v>24</v>
      </c>
      <c r="B54" s="28" t="s">
        <v>124</v>
      </c>
      <c r="C54" s="161">
        <f t="shared" si="9"/>
        <v>25</v>
      </c>
      <c r="D54" s="32">
        <f t="shared" si="10"/>
        <v>18</v>
      </c>
      <c r="E54" s="32">
        <f t="shared" si="11"/>
        <v>26</v>
      </c>
      <c r="F54" s="32">
        <f t="shared" si="12"/>
        <v>17</v>
      </c>
      <c r="G54" s="32">
        <f t="shared" si="13"/>
        <v>39</v>
      </c>
      <c r="H54" s="32">
        <f t="shared" si="14"/>
        <v>27</v>
      </c>
      <c r="I54" s="32">
        <f t="shared" si="15"/>
        <v>14</v>
      </c>
      <c r="J54" s="32">
        <f t="shared" si="16"/>
        <v>18</v>
      </c>
      <c r="K54" s="154">
        <f>PERFIL_4_DIV!C37*'4º DIV'!C$3+PERFIL_4_DIV!K37*'4º DIV'!C$4+PERFIL_4_DIV!S37*'4º DIV'!C$5+PERFIL_4_DIV!AA37*'4º DIV'!C$6</f>
        <v>0</v>
      </c>
      <c r="L54" s="68">
        <f>PERFIL_4_DIV!D37*'4º DIV'!D$3+PERFIL_4_DIV!L37*'4º DIV'!D$4+PERFIL_4_DIV!T37*'4º DIV'!D$5+PERFIL_4_DIV!AB37*'4º DIV'!D$6</f>
        <v>0</v>
      </c>
      <c r="M54" s="68">
        <f>PERFIL_4_DIV!E37*'4º DIV'!E$3+PERFIL_4_DIV!M37*'4º DIV'!E$4+PERFIL_4_DIV!U37*'4º DIV'!E$5+PERFIL_4_DIV!AC37*'4º DIV'!E$6</f>
        <v>0</v>
      </c>
      <c r="N54" s="68">
        <f>PERFIL_4_DIV!F37*'4º DIV'!F$3+PERFIL_4_DIV!N37*'4º DIV'!F$4+PERFIL_4_DIV!V37*'4º DIV'!F$5+PERFIL_4_DIV!AD37*'4º DIV'!F$6</f>
        <v>0</v>
      </c>
      <c r="O54" s="68">
        <f>PERFIL_4_DIV!G37*'4º DIV'!G$3+PERFIL_4_DIV!O37*'4º DIV'!G$4+PERFIL_4_DIV!W37*'4º DIV'!G$5+PERFIL_4_DIV!AE37*'4º DIV'!G$6</f>
        <v>0</v>
      </c>
      <c r="P54" s="68">
        <f>PERFIL_4_DIV!H37*'4º DIV'!H$3+PERFIL_4_DIV!P37*'4º DIV'!H$4+PERFIL_4_DIV!X37*'4º DIV'!H$5+PERFIL_4_DIV!AF37*'4º DIV'!H$6</f>
        <v>0</v>
      </c>
      <c r="Q54" s="68">
        <f>PERFIL_4_DIV!I37*'4º DIV'!I$3+PERFIL_4_DIV!Q37*'4º DIV'!I$4+PERFIL_4_DIV!Y37*'4º DIV'!I$5+PERFIL_4_DIV!AG37*'4º DIV'!I$6</f>
        <v>0</v>
      </c>
      <c r="R54" s="68">
        <f>PERFIL_4_DIV!J37*'4º DIV'!J$3+PERFIL_4_DIV!R37*'4º DIV'!J$4+PERFIL_4_DIV!Z37*'4º DIV'!J$5+PERFIL_4_DIV!AH37*'4º DIV'!J$6</f>
        <v>0</v>
      </c>
      <c r="S54" s="161">
        <f>IF(PERFIL_4_DIV!$AI37="",0,INDEX($A$8:$J$19,MATCH(PERFIL_4_DIV!$AI37,$B$8:$B$19,0),3))</f>
        <v>0</v>
      </c>
      <c r="T54" s="32">
        <f>IF(PERFIL_4_DIV!$AI37="",0,INDEX($A$8:$J$19,MATCH(PERFIL_4_DIV!$AI37,$B$8:$B$19,0),4))</f>
        <v>0</v>
      </c>
      <c r="U54" s="32">
        <f>IF(PERFIL_4_DIV!$AI37="",0,INDEX($A$8:$J$19,MATCH(PERFIL_4_DIV!$AI37,$B$8:$B$19,0),5))</f>
        <v>0</v>
      </c>
      <c r="V54" s="32">
        <f>IF(PERFIL_4_DIV!$AI37="",0,INDEX($A$8:$J$19,MATCH(PERFIL_4_DIV!$AI37,$B$8:$B$19,0),6))</f>
        <v>0</v>
      </c>
      <c r="W54" s="32">
        <f>IF(PERFIL_4_DIV!$AI37="",0,INDEX($A$8:$J$19,MATCH(PERFIL_4_DIV!$AI37,$B$8:$B$19,0),7))</f>
        <v>0</v>
      </c>
      <c r="X54" s="32">
        <f>IF(PERFIL_4_DIV!$AI37="",0,INDEX($A$8:$J$19,MATCH(PERFIL_4_DIV!$AI37,$B$8:$B$19,0),8))</f>
        <v>0</v>
      </c>
      <c r="Y54" s="32">
        <f>IF(PERFIL_4_DIV!$AI37="",0,INDEX($A$8:$J$19,MATCH(PERFIL_4_DIV!$AI37,$B$8:$B$19,0),9))</f>
        <v>0</v>
      </c>
      <c r="Z54" s="167">
        <f>IF(PERFIL_4_DIV!$AI37="",0,INDEX($A$8:$J$19,MATCH(PERFIL_4_DIV!$AI37,$B$8:$B$19,0),10))</f>
        <v>0</v>
      </c>
      <c r="AA54" s="68">
        <f>PERFIL_4_DIV!AJ37*'4º DIV'!S54</f>
        <v>0</v>
      </c>
      <c r="AB54" s="68">
        <f>PERFIL_4_DIV!AK37*'4º DIV'!T54</f>
        <v>0</v>
      </c>
      <c r="AC54" s="68">
        <f>PERFIL_4_DIV!AL37*'4º DIV'!U54</f>
        <v>0</v>
      </c>
      <c r="AD54" s="68">
        <f>PERFIL_4_DIV!AM37*'4º DIV'!V54</f>
        <v>0</v>
      </c>
      <c r="AE54" s="68">
        <f>PERFIL_4_DIV!AN37*'4º DIV'!W54</f>
        <v>0</v>
      </c>
      <c r="AF54" s="68">
        <f>PERFIL_4_DIV!AO37*'4º DIV'!X54</f>
        <v>0</v>
      </c>
      <c r="AG54" s="68">
        <f>PERFIL_4_DIV!AP37*'4º DIV'!Y54</f>
        <v>0</v>
      </c>
      <c r="AH54" s="68">
        <f>PERFIL_4_DIV!AQ37*'4º DIV'!Z54</f>
        <v>0</v>
      </c>
      <c r="AI54" s="161">
        <f>IF(PERFIL_4_DIV!$AR37="",0,INDEX($A$20:$J$25,MATCH(PERFIL_4_DIV!$AR37,$B$20:$B$25,0),3))</f>
        <v>0</v>
      </c>
      <c r="AJ54" s="32">
        <f>IF(PERFIL_4_DIV!$AR37="",0,INDEX($A$20:$J$25,MATCH(PERFIL_4_DIV!$AR37,$B$20:$B$25,0),4))</f>
        <v>0</v>
      </c>
      <c r="AK54" s="32">
        <f>IF(PERFIL_4_DIV!$AR37="",0,INDEX($A$20:$J$25,MATCH(PERFIL_4_DIV!$AR37,$B$20:$B$25,0),5))</f>
        <v>0</v>
      </c>
      <c r="AL54" s="32">
        <f>IF(PERFIL_4_DIV!$AR37="",0,INDEX($A$20:$J$25,MATCH(PERFIL_4_DIV!$AR37,$B$20:$B$25,0),6))</f>
        <v>0</v>
      </c>
      <c r="AM54" s="32">
        <f>IF(PERFIL_4_DIV!$AR37="",0,INDEX($A$20:$J$25,MATCH(PERFIL_4_DIV!$AR37,$B$20:$B$25,0),7))</f>
        <v>0</v>
      </c>
      <c r="AN54" s="32">
        <f>IF(PERFIL_4_DIV!$AR37="",0,INDEX($A$20:$J$25,MATCH(PERFIL_4_DIV!$AR37,$B$20:$B$25,0),8))</f>
        <v>0</v>
      </c>
      <c r="AO54" s="32">
        <f>IF(PERFIL_4_DIV!$AR37="",0,INDEX($A$20:$J$25,MATCH(PERFIL_4_DIV!$AR37,$B$20:$B$25,0),9))</f>
        <v>0</v>
      </c>
      <c r="AP54" s="167">
        <f>IF(PERFIL_4_DIV!$AR37="",0,INDEX($A$20:$J$25,MATCH(PERFIL_4_DIV!$AR37,$B$20:$B$25,0),10))</f>
        <v>0</v>
      </c>
      <c r="AQ54" s="32">
        <f>PERFIL_4_DIV!AS37*'4º DIV'!AI54</f>
        <v>0</v>
      </c>
      <c r="AR54" s="32">
        <f>PERFIL_4_DIV!AT37*'4º DIV'!AJ54</f>
        <v>0</v>
      </c>
      <c r="AS54" s="32">
        <f>PERFIL_4_DIV!AU37*'4º DIV'!AK54</f>
        <v>0</v>
      </c>
      <c r="AT54" s="32">
        <f>PERFIL_4_DIV!AV37*'4º DIV'!AL54</f>
        <v>0</v>
      </c>
      <c r="AU54" s="32">
        <f>PERFIL_4_DIV!AW37*'4º DIV'!AM54</f>
        <v>0</v>
      </c>
      <c r="AV54" s="32">
        <f>PERFIL_4_DIV!AX37*'4º DIV'!AN54</f>
        <v>0</v>
      </c>
      <c r="AW54" s="32">
        <f>PERFIL_4_DIV!AY37*'4º DIV'!AO54</f>
        <v>0</v>
      </c>
      <c r="AX54" s="167">
        <f>PERFIL_4_DIV!AZ37*'4º DIV'!AP54</f>
        <v>0</v>
      </c>
      <c r="AY54" s="32">
        <f t="shared" si="1"/>
        <v>0</v>
      </c>
      <c r="AZ54" s="32">
        <f t="shared" si="2"/>
        <v>0</v>
      </c>
      <c r="BA54" s="32">
        <f t="shared" si="3"/>
        <v>0</v>
      </c>
      <c r="BB54" s="32">
        <f t="shared" si="4"/>
        <v>0</v>
      </c>
      <c r="BC54" s="32">
        <f t="shared" si="5"/>
        <v>0</v>
      </c>
      <c r="BD54" s="32">
        <f t="shared" si="6"/>
        <v>0</v>
      </c>
      <c r="BE54" s="32">
        <f t="shared" si="7"/>
        <v>0</v>
      </c>
      <c r="BF54" s="167">
        <f t="shared" si="8"/>
        <v>0</v>
      </c>
    </row>
    <row r="55" spans="1:58">
      <c r="A55" s="29">
        <v>25</v>
      </c>
      <c r="B55" s="30" t="s">
        <v>125</v>
      </c>
      <c r="C55" s="161">
        <f t="shared" si="9"/>
        <v>25</v>
      </c>
      <c r="D55" s="32">
        <f t="shared" si="10"/>
        <v>18</v>
      </c>
      <c r="E55" s="32">
        <f t="shared" si="11"/>
        <v>26</v>
      </c>
      <c r="F55" s="32">
        <f t="shared" si="12"/>
        <v>17</v>
      </c>
      <c r="G55" s="32">
        <f t="shared" si="13"/>
        <v>39</v>
      </c>
      <c r="H55" s="32">
        <f t="shared" si="14"/>
        <v>27</v>
      </c>
      <c r="I55" s="32">
        <f t="shared" si="15"/>
        <v>14</v>
      </c>
      <c r="J55" s="32">
        <f t="shared" si="16"/>
        <v>18</v>
      </c>
      <c r="K55" s="154">
        <f>PERFIL_4_DIV!C38*'4º DIV'!C$3+PERFIL_4_DIV!K38*'4º DIV'!C$4+PERFIL_4_DIV!S38*'4º DIV'!C$5+PERFIL_4_DIV!AA38*'4º DIV'!C$6</f>
        <v>0</v>
      </c>
      <c r="L55" s="68">
        <f>PERFIL_4_DIV!D38*'4º DIV'!D$3+PERFIL_4_DIV!L38*'4º DIV'!D$4+PERFIL_4_DIV!T38*'4º DIV'!D$5+PERFIL_4_DIV!AB38*'4º DIV'!D$6</f>
        <v>0</v>
      </c>
      <c r="M55" s="68">
        <f>PERFIL_4_DIV!E38*'4º DIV'!E$3+PERFIL_4_DIV!M38*'4º DIV'!E$4+PERFIL_4_DIV!U38*'4º DIV'!E$5+PERFIL_4_DIV!AC38*'4º DIV'!E$6</f>
        <v>0</v>
      </c>
      <c r="N55" s="68">
        <f>PERFIL_4_DIV!F38*'4º DIV'!F$3+PERFIL_4_DIV!N38*'4º DIV'!F$4+PERFIL_4_DIV!V38*'4º DIV'!F$5+PERFIL_4_DIV!AD38*'4º DIV'!F$6</f>
        <v>0</v>
      </c>
      <c r="O55" s="68">
        <f>PERFIL_4_DIV!G38*'4º DIV'!G$3+PERFIL_4_DIV!O38*'4º DIV'!G$4+PERFIL_4_DIV!W38*'4º DIV'!G$5+PERFIL_4_DIV!AE38*'4º DIV'!G$6</f>
        <v>0</v>
      </c>
      <c r="P55" s="68">
        <f>PERFIL_4_DIV!H38*'4º DIV'!H$3+PERFIL_4_DIV!P38*'4º DIV'!H$4+PERFIL_4_DIV!X38*'4º DIV'!H$5+PERFIL_4_DIV!AF38*'4º DIV'!H$6</f>
        <v>0</v>
      </c>
      <c r="Q55" s="68">
        <f>PERFIL_4_DIV!I38*'4º DIV'!I$3+PERFIL_4_DIV!Q38*'4º DIV'!I$4+PERFIL_4_DIV!Y38*'4º DIV'!I$5+PERFIL_4_DIV!AG38*'4º DIV'!I$6</f>
        <v>0</v>
      </c>
      <c r="R55" s="68">
        <f>PERFIL_4_DIV!J38*'4º DIV'!J$3+PERFIL_4_DIV!R38*'4º DIV'!J$4+PERFIL_4_DIV!Z38*'4º DIV'!J$5+PERFIL_4_DIV!AH38*'4º DIV'!J$6</f>
        <v>0</v>
      </c>
      <c r="S55" s="161">
        <f>IF(PERFIL_4_DIV!$AI38="",0,INDEX($A$8:$J$19,MATCH(PERFIL_4_DIV!$AI38,$B$8:$B$19,0),3))</f>
        <v>0</v>
      </c>
      <c r="T55" s="32">
        <f>IF(PERFIL_4_DIV!$AI38="",0,INDEX($A$8:$J$19,MATCH(PERFIL_4_DIV!$AI38,$B$8:$B$19,0),4))</f>
        <v>0</v>
      </c>
      <c r="U55" s="32">
        <f>IF(PERFIL_4_DIV!$AI38="",0,INDEX($A$8:$J$19,MATCH(PERFIL_4_DIV!$AI38,$B$8:$B$19,0),5))</f>
        <v>0</v>
      </c>
      <c r="V55" s="32">
        <f>IF(PERFIL_4_DIV!$AI38="",0,INDEX($A$8:$J$19,MATCH(PERFIL_4_DIV!$AI38,$B$8:$B$19,0),6))</f>
        <v>0</v>
      </c>
      <c r="W55" s="32">
        <f>IF(PERFIL_4_DIV!$AI38="",0,INDEX($A$8:$J$19,MATCH(PERFIL_4_DIV!$AI38,$B$8:$B$19,0),7))</f>
        <v>0</v>
      </c>
      <c r="X55" s="32">
        <f>IF(PERFIL_4_DIV!$AI38="",0,INDEX($A$8:$J$19,MATCH(PERFIL_4_DIV!$AI38,$B$8:$B$19,0),8))</f>
        <v>0</v>
      </c>
      <c r="Y55" s="32">
        <f>IF(PERFIL_4_DIV!$AI38="",0,INDEX($A$8:$J$19,MATCH(PERFIL_4_DIV!$AI38,$B$8:$B$19,0),9))</f>
        <v>0</v>
      </c>
      <c r="Z55" s="167">
        <f>IF(PERFIL_4_DIV!$AI38="",0,INDEX($A$8:$J$19,MATCH(PERFIL_4_DIV!$AI38,$B$8:$B$19,0),10))</f>
        <v>0</v>
      </c>
      <c r="AA55" s="68">
        <f>PERFIL_4_DIV!AJ38*'4º DIV'!S55</f>
        <v>0</v>
      </c>
      <c r="AB55" s="68">
        <f>PERFIL_4_DIV!AK38*'4º DIV'!T55</f>
        <v>0</v>
      </c>
      <c r="AC55" s="68">
        <f>PERFIL_4_DIV!AL38*'4º DIV'!U55</f>
        <v>0</v>
      </c>
      <c r="AD55" s="68">
        <f>PERFIL_4_DIV!AM38*'4º DIV'!V55</f>
        <v>0</v>
      </c>
      <c r="AE55" s="68">
        <f>PERFIL_4_DIV!AN38*'4º DIV'!W55</f>
        <v>0</v>
      </c>
      <c r="AF55" s="68">
        <f>PERFIL_4_DIV!AO38*'4º DIV'!X55</f>
        <v>0</v>
      </c>
      <c r="AG55" s="68">
        <f>PERFIL_4_DIV!AP38*'4º DIV'!Y55</f>
        <v>0</v>
      </c>
      <c r="AH55" s="68">
        <f>PERFIL_4_DIV!AQ38*'4º DIV'!Z55</f>
        <v>0</v>
      </c>
      <c r="AI55" s="161">
        <f>IF(PERFIL_4_DIV!$AR38="",0,INDEX($A$20:$J$25,MATCH(PERFIL_4_DIV!$AR38,$B$20:$B$25,0),3))</f>
        <v>0</v>
      </c>
      <c r="AJ55" s="32">
        <f>IF(PERFIL_4_DIV!$AR38="",0,INDEX($A$20:$J$25,MATCH(PERFIL_4_DIV!$AR38,$B$20:$B$25,0),4))</f>
        <v>0</v>
      </c>
      <c r="AK55" s="32">
        <f>IF(PERFIL_4_DIV!$AR38="",0,INDEX($A$20:$J$25,MATCH(PERFIL_4_DIV!$AR38,$B$20:$B$25,0),5))</f>
        <v>0</v>
      </c>
      <c r="AL55" s="32">
        <f>IF(PERFIL_4_DIV!$AR38="",0,INDEX($A$20:$J$25,MATCH(PERFIL_4_DIV!$AR38,$B$20:$B$25,0),6))</f>
        <v>0</v>
      </c>
      <c r="AM55" s="32">
        <f>IF(PERFIL_4_DIV!$AR38="",0,INDEX($A$20:$J$25,MATCH(PERFIL_4_DIV!$AR38,$B$20:$B$25,0),7))</f>
        <v>0</v>
      </c>
      <c r="AN55" s="32">
        <f>IF(PERFIL_4_DIV!$AR38="",0,INDEX($A$20:$J$25,MATCH(PERFIL_4_DIV!$AR38,$B$20:$B$25,0),8))</f>
        <v>0</v>
      </c>
      <c r="AO55" s="32">
        <f>IF(PERFIL_4_DIV!$AR38="",0,INDEX($A$20:$J$25,MATCH(PERFIL_4_DIV!$AR38,$B$20:$B$25,0),9))</f>
        <v>0</v>
      </c>
      <c r="AP55" s="167">
        <f>IF(PERFIL_4_DIV!$AR38="",0,INDEX($A$20:$J$25,MATCH(PERFIL_4_DIV!$AR38,$B$20:$B$25,0),10))</f>
        <v>0</v>
      </c>
      <c r="AQ55" s="32">
        <f>PERFIL_4_DIV!AS38*'4º DIV'!AI55</f>
        <v>0</v>
      </c>
      <c r="AR55" s="32">
        <f>PERFIL_4_DIV!AT38*'4º DIV'!AJ55</f>
        <v>0</v>
      </c>
      <c r="AS55" s="32">
        <f>PERFIL_4_DIV!AU38*'4º DIV'!AK55</f>
        <v>0</v>
      </c>
      <c r="AT55" s="32">
        <f>PERFIL_4_DIV!AV38*'4º DIV'!AL55</f>
        <v>0</v>
      </c>
      <c r="AU55" s="32">
        <f>PERFIL_4_DIV!AW38*'4º DIV'!AM55</f>
        <v>0</v>
      </c>
      <c r="AV55" s="32">
        <f>PERFIL_4_DIV!AX38*'4º DIV'!AN55</f>
        <v>0</v>
      </c>
      <c r="AW55" s="32">
        <f>PERFIL_4_DIV!AY38*'4º DIV'!AO55</f>
        <v>0</v>
      </c>
      <c r="AX55" s="167">
        <f>PERFIL_4_DIV!AZ38*'4º DIV'!AP55</f>
        <v>0</v>
      </c>
      <c r="AY55" s="32">
        <f t="shared" si="1"/>
        <v>0</v>
      </c>
      <c r="AZ55" s="32">
        <f t="shared" si="2"/>
        <v>0</v>
      </c>
      <c r="BA55" s="32">
        <f t="shared" si="3"/>
        <v>0</v>
      </c>
      <c r="BB55" s="32">
        <f t="shared" si="4"/>
        <v>0</v>
      </c>
      <c r="BC55" s="32">
        <f t="shared" si="5"/>
        <v>0</v>
      </c>
      <c r="BD55" s="32">
        <f t="shared" si="6"/>
        <v>0</v>
      </c>
      <c r="BE55" s="32">
        <f t="shared" si="7"/>
        <v>0</v>
      </c>
      <c r="BF55" s="167">
        <f t="shared" si="8"/>
        <v>0</v>
      </c>
    </row>
    <row r="56" spans="1:58">
      <c r="A56" s="66">
        <v>26</v>
      </c>
      <c r="B56" s="28" t="s">
        <v>126</v>
      </c>
      <c r="C56" s="161">
        <f t="shared" si="9"/>
        <v>25</v>
      </c>
      <c r="D56" s="32">
        <f t="shared" si="10"/>
        <v>18</v>
      </c>
      <c r="E56" s="32">
        <f t="shared" si="11"/>
        <v>26</v>
      </c>
      <c r="F56" s="32">
        <f t="shared" si="12"/>
        <v>17</v>
      </c>
      <c r="G56" s="32">
        <f t="shared" si="13"/>
        <v>39</v>
      </c>
      <c r="H56" s="32">
        <f t="shared" si="14"/>
        <v>27</v>
      </c>
      <c r="I56" s="32">
        <f t="shared" si="15"/>
        <v>14</v>
      </c>
      <c r="J56" s="32">
        <f t="shared" si="16"/>
        <v>18</v>
      </c>
      <c r="K56" s="154">
        <f>PERFIL_4_DIV!C39*'4º DIV'!C$3+PERFIL_4_DIV!K39*'4º DIV'!C$4+PERFIL_4_DIV!S39*'4º DIV'!C$5+PERFIL_4_DIV!AA39*'4º DIV'!C$6</f>
        <v>0</v>
      </c>
      <c r="L56" s="68">
        <f>PERFIL_4_DIV!D39*'4º DIV'!D$3+PERFIL_4_DIV!L39*'4º DIV'!D$4+PERFIL_4_DIV!T39*'4º DIV'!D$5+PERFIL_4_DIV!AB39*'4º DIV'!D$6</f>
        <v>0</v>
      </c>
      <c r="M56" s="68">
        <f>PERFIL_4_DIV!E39*'4º DIV'!E$3+PERFIL_4_DIV!M39*'4º DIV'!E$4+PERFIL_4_DIV!U39*'4º DIV'!E$5+PERFIL_4_DIV!AC39*'4º DIV'!E$6</f>
        <v>0</v>
      </c>
      <c r="N56" s="68">
        <f>PERFIL_4_DIV!F39*'4º DIV'!F$3+PERFIL_4_DIV!N39*'4º DIV'!F$4+PERFIL_4_DIV!V39*'4º DIV'!F$5+PERFIL_4_DIV!AD39*'4º DIV'!F$6</f>
        <v>0</v>
      </c>
      <c r="O56" s="68">
        <f>PERFIL_4_DIV!G39*'4º DIV'!G$3+PERFIL_4_DIV!O39*'4º DIV'!G$4+PERFIL_4_DIV!W39*'4º DIV'!G$5+PERFIL_4_DIV!AE39*'4º DIV'!G$6</f>
        <v>0</v>
      </c>
      <c r="P56" s="68">
        <f>PERFIL_4_DIV!H39*'4º DIV'!H$3+PERFIL_4_DIV!P39*'4º DIV'!H$4+PERFIL_4_DIV!X39*'4º DIV'!H$5+PERFIL_4_DIV!AF39*'4º DIV'!H$6</f>
        <v>0</v>
      </c>
      <c r="Q56" s="68">
        <f>PERFIL_4_DIV!I39*'4º DIV'!I$3+PERFIL_4_DIV!Q39*'4º DIV'!I$4+PERFIL_4_DIV!Y39*'4º DIV'!I$5+PERFIL_4_DIV!AG39*'4º DIV'!I$6</f>
        <v>0</v>
      </c>
      <c r="R56" s="68">
        <f>PERFIL_4_DIV!J39*'4º DIV'!J$3+PERFIL_4_DIV!R39*'4º DIV'!J$4+PERFIL_4_DIV!Z39*'4º DIV'!J$5+PERFIL_4_DIV!AH39*'4º DIV'!J$6</f>
        <v>0</v>
      </c>
      <c r="S56" s="161">
        <f>IF(PERFIL_4_DIV!$AI39="",0,INDEX($A$8:$J$19,MATCH(PERFIL_4_DIV!$AI39,$B$8:$B$19,0),3))</f>
        <v>0</v>
      </c>
      <c r="T56" s="32">
        <f>IF(PERFIL_4_DIV!$AI39="",0,INDEX($A$8:$J$19,MATCH(PERFIL_4_DIV!$AI39,$B$8:$B$19,0),4))</f>
        <v>0</v>
      </c>
      <c r="U56" s="32">
        <f>IF(PERFIL_4_DIV!$AI39="",0,INDEX($A$8:$J$19,MATCH(PERFIL_4_DIV!$AI39,$B$8:$B$19,0),5))</f>
        <v>0</v>
      </c>
      <c r="V56" s="32">
        <f>IF(PERFIL_4_DIV!$AI39="",0,INDEX($A$8:$J$19,MATCH(PERFIL_4_DIV!$AI39,$B$8:$B$19,0),6))</f>
        <v>0</v>
      </c>
      <c r="W56" s="32">
        <f>IF(PERFIL_4_DIV!$AI39="",0,INDEX($A$8:$J$19,MATCH(PERFIL_4_DIV!$AI39,$B$8:$B$19,0),7))</f>
        <v>0</v>
      </c>
      <c r="X56" s="32">
        <f>IF(PERFIL_4_DIV!$AI39="",0,INDEX($A$8:$J$19,MATCH(PERFIL_4_DIV!$AI39,$B$8:$B$19,0),8))</f>
        <v>0</v>
      </c>
      <c r="Y56" s="32">
        <f>IF(PERFIL_4_DIV!$AI39="",0,INDEX($A$8:$J$19,MATCH(PERFIL_4_DIV!$AI39,$B$8:$B$19,0),9))</f>
        <v>0</v>
      </c>
      <c r="Z56" s="167">
        <f>IF(PERFIL_4_DIV!$AI39="",0,INDEX($A$8:$J$19,MATCH(PERFIL_4_DIV!$AI39,$B$8:$B$19,0),10))</f>
        <v>0</v>
      </c>
      <c r="AA56" s="68">
        <f>PERFIL_4_DIV!AJ39*'4º DIV'!S56</f>
        <v>0</v>
      </c>
      <c r="AB56" s="68">
        <f>PERFIL_4_DIV!AK39*'4º DIV'!T56</f>
        <v>0</v>
      </c>
      <c r="AC56" s="68">
        <f>PERFIL_4_DIV!AL39*'4º DIV'!U56</f>
        <v>0</v>
      </c>
      <c r="AD56" s="68">
        <f>PERFIL_4_DIV!AM39*'4º DIV'!V56</f>
        <v>0</v>
      </c>
      <c r="AE56" s="68">
        <f>PERFIL_4_DIV!AN39*'4º DIV'!W56</f>
        <v>0</v>
      </c>
      <c r="AF56" s="68">
        <f>PERFIL_4_DIV!AO39*'4º DIV'!X56</f>
        <v>0</v>
      </c>
      <c r="AG56" s="68">
        <f>PERFIL_4_DIV!AP39*'4º DIV'!Y56</f>
        <v>0</v>
      </c>
      <c r="AH56" s="68">
        <f>PERFIL_4_DIV!AQ39*'4º DIV'!Z56</f>
        <v>0</v>
      </c>
      <c r="AI56" s="161">
        <f>IF(PERFIL_4_DIV!$AR39="",0,INDEX($A$20:$J$25,MATCH(PERFIL_4_DIV!$AR39,$B$20:$B$25,0),3))</f>
        <v>0</v>
      </c>
      <c r="AJ56" s="32">
        <f>IF(PERFIL_4_DIV!$AR39="",0,INDEX($A$20:$J$25,MATCH(PERFIL_4_DIV!$AR39,$B$20:$B$25,0),4))</f>
        <v>0</v>
      </c>
      <c r="AK56" s="32">
        <f>IF(PERFIL_4_DIV!$AR39="",0,INDEX($A$20:$J$25,MATCH(PERFIL_4_DIV!$AR39,$B$20:$B$25,0),5))</f>
        <v>0</v>
      </c>
      <c r="AL56" s="32">
        <f>IF(PERFIL_4_DIV!$AR39="",0,INDEX($A$20:$J$25,MATCH(PERFIL_4_DIV!$AR39,$B$20:$B$25,0),6))</f>
        <v>0</v>
      </c>
      <c r="AM56" s="32">
        <f>IF(PERFIL_4_DIV!$AR39="",0,INDEX($A$20:$J$25,MATCH(PERFIL_4_DIV!$AR39,$B$20:$B$25,0),7))</f>
        <v>0</v>
      </c>
      <c r="AN56" s="32">
        <f>IF(PERFIL_4_DIV!$AR39="",0,INDEX($A$20:$J$25,MATCH(PERFIL_4_DIV!$AR39,$B$20:$B$25,0),8))</f>
        <v>0</v>
      </c>
      <c r="AO56" s="32">
        <f>IF(PERFIL_4_DIV!$AR39="",0,INDEX($A$20:$J$25,MATCH(PERFIL_4_DIV!$AR39,$B$20:$B$25,0),9))</f>
        <v>0</v>
      </c>
      <c r="AP56" s="167">
        <f>IF(PERFIL_4_DIV!$AR39="",0,INDEX($A$20:$J$25,MATCH(PERFIL_4_DIV!$AR39,$B$20:$B$25,0),10))</f>
        <v>0</v>
      </c>
      <c r="AQ56" s="32">
        <f>PERFIL_4_DIV!AS39*'4º DIV'!AI56</f>
        <v>0</v>
      </c>
      <c r="AR56" s="32">
        <f>PERFIL_4_DIV!AT39*'4º DIV'!AJ56</f>
        <v>0</v>
      </c>
      <c r="AS56" s="32">
        <f>PERFIL_4_DIV!AU39*'4º DIV'!AK56</f>
        <v>0</v>
      </c>
      <c r="AT56" s="32">
        <f>PERFIL_4_DIV!AV39*'4º DIV'!AL56</f>
        <v>0</v>
      </c>
      <c r="AU56" s="32">
        <f>PERFIL_4_DIV!AW39*'4º DIV'!AM56</f>
        <v>0</v>
      </c>
      <c r="AV56" s="32">
        <f>PERFIL_4_DIV!AX39*'4º DIV'!AN56</f>
        <v>0</v>
      </c>
      <c r="AW56" s="32">
        <f>PERFIL_4_DIV!AY39*'4º DIV'!AO56</f>
        <v>0</v>
      </c>
      <c r="AX56" s="167">
        <f>PERFIL_4_DIV!AZ39*'4º DIV'!AP56</f>
        <v>0</v>
      </c>
      <c r="AY56" s="32">
        <f t="shared" si="1"/>
        <v>0</v>
      </c>
      <c r="AZ56" s="32">
        <f t="shared" si="2"/>
        <v>0</v>
      </c>
      <c r="BA56" s="32">
        <f t="shared" si="3"/>
        <v>0</v>
      </c>
      <c r="BB56" s="32">
        <f t="shared" si="4"/>
        <v>0</v>
      </c>
      <c r="BC56" s="32">
        <f t="shared" si="5"/>
        <v>0</v>
      </c>
      <c r="BD56" s="32">
        <f t="shared" si="6"/>
        <v>0</v>
      </c>
      <c r="BE56" s="32">
        <f t="shared" si="7"/>
        <v>0</v>
      </c>
      <c r="BF56" s="167">
        <f t="shared" si="8"/>
        <v>0</v>
      </c>
    </row>
    <row r="57" spans="1:58">
      <c r="A57" s="29">
        <v>27</v>
      </c>
      <c r="B57" s="30" t="s">
        <v>127</v>
      </c>
      <c r="C57" s="161">
        <f t="shared" si="9"/>
        <v>25</v>
      </c>
      <c r="D57" s="32">
        <f t="shared" si="10"/>
        <v>18</v>
      </c>
      <c r="E57" s="32">
        <f t="shared" si="11"/>
        <v>26</v>
      </c>
      <c r="F57" s="32">
        <f t="shared" si="12"/>
        <v>17</v>
      </c>
      <c r="G57" s="32">
        <f t="shared" si="13"/>
        <v>39</v>
      </c>
      <c r="H57" s="32">
        <f t="shared" si="14"/>
        <v>27</v>
      </c>
      <c r="I57" s="32">
        <f t="shared" si="15"/>
        <v>14</v>
      </c>
      <c r="J57" s="32">
        <f t="shared" si="16"/>
        <v>18</v>
      </c>
      <c r="K57" s="154">
        <f>PERFIL_4_DIV!C40*'4º DIV'!C$3+PERFIL_4_DIV!K40*'4º DIV'!C$4+PERFIL_4_DIV!S40*'4º DIV'!C$5+PERFIL_4_DIV!AA40*'4º DIV'!C$6</f>
        <v>0</v>
      </c>
      <c r="L57" s="68">
        <f>PERFIL_4_DIV!D40*'4º DIV'!D$3+PERFIL_4_DIV!L40*'4º DIV'!D$4+PERFIL_4_DIV!T40*'4º DIV'!D$5+PERFIL_4_DIV!AB40*'4º DIV'!D$6</f>
        <v>0</v>
      </c>
      <c r="M57" s="68">
        <f>PERFIL_4_DIV!E40*'4º DIV'!E$3+PERFIL_4_DIV!M40*'4º DIV'!E$4+PERFIL_4_DIV!U40*'4º DIV'!E$5+PERFIL_4_DIV!AC40*'4º DIV'!E$6</f>
        <v>0</v>
      </c>
      <c r="N57" s="68">
        <f>PERFIL_4_DIV!F40*'4º DIV'!F$3+PERFIL_4_DIV!N40*'4º DIV'!F$4+PERFIL_4_DIV!V40*'4º DIV'!F$5+PERFIL_4_DIV!AD40*'4º DIV'!F$6</f>
        <v>0</v>
      </c>
      <c r="O57" s="68">
        <f>PERFIL_4_DIV!G40*'4º DIV'!G$3+PERFIL_4_DIV!O40*'4º DIV'!G$4+PERFIL_4_DIV!W40*'4º DIV'!G$5+PERFIL_4_DIV!AE40*'4º DIV'!G$6</f>
        <v>0</v>
      </c>
      <c r="P57" s="68">
        <f>PERFIL_4_DIV!H40*'4º DIV'!H$3+PERFIL_4_DIV!P40*'4º DIV'!H$4+PERFIL_4_DIV!X40*'4º DIV'!H$5+PERFIL_4_DIV!AF40*'4º DIV'!H$6</f>
        <v>0</v>
      </c>
      <c r="Q57" s="68">
        <f>PERFIL_4_DIV!I40*'4º DIV'!I$3+PERFIL_4_DIV!Q40*'4º DIV'!I$4+PERFIL_4_DIV!Y40*'4º DIV'!I$5+PERFIL_4_DIV!AG40*'4º DIV'!I$6</f>
        <v>0</v>
      </c>
      <c r="R57" s="68">
        <f>PERFIL_4_DIV!J40*'4º DIV'!J$3+PERFIL_4_DIV!R40*'4º DIV'!J$4+PERFIL_4_DIV!Z40*'4º DIV'!J$5+PERFIL_4_DIV!AH40*'4º DIV'!J$6</f>
        <v>0</v>
      </c>
      <c r="S57" s="161">
        <f>IF(PERFIL_4_DIV!$AI40="",0,INDEX($A$8:$J$19,MATCH(PERFIL_4_DIV!$AI40,$B$8:$B$19,0),3))</f>
        <v>0</v>
      </c>
      <c r="T57" s="32">
        <f>IF(PERFIL_4_DIV!$AI40="",0,INDEX($A$8:$J$19,MATCH(PERFIL_4_DIV!$AI40,$B$8:$B$19,0),4))</f>
        <v>0</v>
      </c>
      <c r="U57" s="32">
        <f>IF(PERFIL_4_DIV!$AI40="",0,INDEX($A$8:$J$19,MATCH(PERFIL_4_DIV!$AI40,$B$8:$B$19,0),5))</f>
        <v>0</v>
      </c>
      <c r="V57" s="32">
        <f>IF(PERFIL_4_DIV!$AI40="",0,INDEX($A$8:$J$19,MATCH(PERFIL_4_DIV!$AI40,$B$8:$B$19,0),6))</f>
        <v>0</v>
      </c>
      <c r="W57" s="32">
        <f>IF(PERFIL_4_DIV!$AI40="",0,INDEX($A$8:$J$19,MATCH(PERFIL_4_DIV!$AI40,$B$8:$B$19,0),7))</f>
        <v>0</v>
      </c>
      <c r="X57" s="32">
        <f>IF(PERFIL_4_DIV!$AI40="",0,INDEX($A$8:$J$19,MATCH(PERFIL_4_DIV!$AI40,$B$8:$B$19,0),8))</f>
        <v>0</v>
      </c>
      <c r="Y57" s="32">
        <f>IF(PERFIL_4_DIV!$AI40="",0,INDEX($A$8:$J$19,MATCH(PERFIL_4_DIV!$AI40,$B$8:$B$19,0),9))</f>
        <v>0</v>
      </c>
      <c r="Z57" s="167">
        <f>IF(PERFIL_4_DIV!$AI40="",0,INDEX($A$8:$J$19,MATCH(PERFIL_4_DIV!$AI40,$B$8:$B$19,0),10))</f>
        <v>0</v>
      </c>
      <c r="AA57" s="68">
        <f>PERFIL_4_DIV!AJ40*'4º DIV'!S57</f>
        <v>0</v>
      </c>
      <c r="AB57" s="68">
        <f>PERFIL_4_DIV!AK40*'4º DIV'!T57</f>
        <v>0</v>
      </c>
      <c r="AC57" s="68">
        <f>PERFIL_4_DIV!AL40*'4º DIV'!U57</f>
        <v>0</v>
      </c>
      <c r="AD57" s="68">
        <f>PERFIL_4_DIV!AM40*'4º DIV'!V57</f>
        <v>0</v>
      </c>
      <c r="AE57" s="68">
        <f>PERFIL_4_DIV!AN40*'4º DIV'!W57</f>
        <v>0</v>
      </c>
      <c r="AF57" s="68">
        <f>PERFIL_4_DIV!AO40*'4º DIV'!X57</f>
        <v>0</v>
      </c>
      <c r="AG57" s="68">
        <f>PERFIL_4_DIV!AP40*'4º DIV'!Y57</f>
        <v>0</v>
      </c>
      <c r="AH57" s="68">
        <f>PERFIL_4_DIV!AQ40*'4º DIV'!Z57</f>
        <v>0</v>
      </c>
      <c r="AI57" s="161">
        <f>IF(PERFIL_4_DIV!$AR40="",0,INDEX($A$20:$J$25,MATCH(PERFIL_4_DIV!$AR40,$B$20:$B$25,0),3))</f>
        <v>0</v>
      </c>
      <c r="AJ57" s="32">
        <f>IF(PERFIL_4_DIV!$AR40="",0,INDEX($A$20:$J$25,MATCH(PERFIL_4_DIV!$AR40,$B$20:$B$25,0),4))</f>
        <v>0</v>
      </c>
      <c r="AK57" s="32">
        <f>IF(PERFIL_4_DIV!$AR40="",0,INDEX($A$20:$J$25,MATCH(PERFIL_4_DIV!$AR40,$B$20:$B$25,0),5))</f>
        <v>0</v>
      </c>
      <c r="AL57" s="32">
        <f>IF(PERFIL_4_DIV!$AR40="",0,INDEX($A$20:$J$25,MATCH(PERFIL_4_DIV!$AR40,$B$20:$B$25,0),6))</f>
        <v>0</v>
      </c>
      <c r="AM57" s="32">
        <f>IF(PERFIL_4_DIV!$AR40="",0,INDEX($A$20:$J$25,MATCH(PERFIL_4_DIV!$AR40,$B$20:$B$25,0),7))</f>
        <v>0</v>
      </c>
      <c r="AN57" s="32">
        <f>IF(PERFIL_4_DIV!$AR40="",0,INDEX($A$20:$J$25,MATCH(PERFIL_4_DIV!$AR40,$B$20:$B$25,0),8))</f>
        <v>0</v>
      </c>
      <c r="AO57" s="32">
        <f>IF(PERFIL_4_DIV!$AR40="",0,INDEX($A$20:$J$25,MATCH(PERFIL_4_DIV!$AR40,$B$20:$B$25,0),9))</f>
        <v>0</v>
      </c>
      <c r="AP57" s="167">
        <f>IF(PERFIL_4_DIV!$AR40="",0,INDEX($A$20:$J$25,MATCH(PERFIL_4_DIV!$AR40,$B$20:$B$25,0),10))</f>
        <v>0</v>
      </c>
      <c r="AQ57" s="32">
        <f>PERFIL_4_DIV!AS40*'4º DIV'!AI57</f>
        <v>0</v>
      </c>
      <c r="AR57" s="32">
        <f>PERFIL_4_DIV!AT40*'4º DIV'!AJ57</f>
        <v>0</v>
      </c>
      <c r="AS57" s="32">
        <f>PERFIL_4_DIV!AU40*'4º DIV'!AK57</f>
        <v>0</v>
      </c>
      <c r="AT57" s="32">
        <f>PERFIL_4_DIV!AV40*'4º DIV'!AL57</f>
        <v>0</v>
      </c>
      <c r="AU57" s="32">
        <f>PERFIL_4_DIV!AW40*'4º DIV'!AM57</f>
        <v>0</v>
      </c>
      <c r="AV57" s="32">
        <f>PERFIL_4_DIV!AX40*'4º DIV'!AN57</f>
        <v>0</v>
      </c>
      <c r="AW57" s="32">
        <f>PERFIL_4_DIV!AY40*'4º DIV'!AO57</f>
        <v>0</v>
      </c>
      <c r="AX57" s="167">
        <f>PERFIL_4_DIV!AZ40*'4º DIV'!AP57</f>
        <v>0</v>
      </c>
      <c r="AY57" s="32">
        <f t="shared" si="1"/>
        <v>0</v>
      </c>
      <c r="AZ57" s="32">
        <f t="shared" si="2"/>
        <v>0</v>
      </c>
      <c r="BA57" s="32">
        <f t="shared" si="3"/>
        <v>0</v>
      </c>
      <c r="BB57" s="32">
        <f t="shared" si="4"/>
        <v>0</v>
      </c>
      <c r="BC57" s="32">
        <f t="shared" si="5"/>
        <v>0</v>
      </c>
      <c r="BD57" s="32">
        <f t="shared" si="6"/>
        <v>0</v>
      </c>
      <c r="BE57" s="32">
        <f t="shared" si="7"/>
        <v>0</v>
      </c>
      <c r="BF57" s="167">
        <f t="shared" si="8"/>
        <v>0</v>
      </c>
    </row>
    <row r="58" spans="1:58">
      <c r="A58" s="29">
        <v>28</v>
      </c>
      <c r="B58" s="28" t="s">
        <v>128</v>
      </c>
      <c r="C58" s="161">
        <f t="shared" si="9"/>
        <v>25</v>
      </c>
      <c r="D58" s="32">
        <f t="shared" si="10"/>
        <v>18</v>
      </c>
      <c r="E58" s="32">
        <f t="shared" si="11"/>
        <v>26</v>
      </c>
      <c r="F58" s="32">
        <f t="shared" si="12"/>
        <v>17</v>
      </c>
      <c r="G58" s="32">
        <f t="shared" si="13"/>
        <v>39</v>
      </c>
      <c r="H58" s="32">
        <f t="shared" si="14"/>
        <v>27</v>
      </c>
      <c r="I58" s="32">
        <f t="shared" si="15"/>
        <v>14</v>
      </c>
      <c r="J58" s="32">
        <f t="shared" si="16"/>
        <v>18</v>
      </c>
      <c r="K58" s="154">
        <f>PERFIL_4_DIV!C41*'4º DIV'!C$3+PERFIL_4_DIV!K41*'4º DIV'!C$4+PERFIL_4_DIV!S41*'4º DIV'!C$5+PERFIL_4_DIV!AA41*'4º DIV'!C$6</f>
        <v>0</v>
      </c>
      <c r="L58" s="68">
        <f>PERFIL_4_DIV!D41*'4º DIV'!D$3+PERFIL_4_DIV!L41*'4º DIV'!D$4+PERFIL_4_DIV!T41*'4º DIV'!D$5+PERFIL_4_DIV!AB41*'4º DIV'!D$6</f>
        <v>0</v>
      </c>
      <c r="M58" s="68">
        <f>PERFIL_4_DIV!E41*'4º DIV'!E$3+PERFIL_4_DIV!M41*'4º DIV'!E$4+PERFIL_4_DIV!U41*'4º DIV'!E$5+PERFIL_4_DIV!AC41*'4º DIV'!E$6</f>
        <v>0</v>
      </c>
      <c r="N58" s="68">
        <f>PERFIL_4_DIV!F41*'4º DIV'!F$3+PERFIL_4_DIV!N41*'4º DIV'!F$4+PERFIL_4_DIV!V41*'4º DIV'!F$5+PERFIL_4_DIV!AD41*'4º DIV'!F$6</f>
        <v>0</v>
      </c>
      <c r="O58" s="68">
        <f>PERFIL_4_DIV!G41*'4º DIV'!G$3+PERFIL_4_DIV!O41*'4º DIV'!G$4+PERFIL_4_DIV!W41*'4º DIV'!G$5+PERFIL_4_DIV!AE41*'4º DIV'!G$6</f>
        <v>0</v>
      </c>
      <c r="P58" s="68">
        <f>PERFIL_4_DIV!H41*'4º DIV'!H$3+PERFIL_4_DIV!P41*'4º DIV'!H$4+PERFIL_4_DIV!X41*'4º DIV'!H$5+PERFIL_4_DIV!AF41*'4º DIV'!H$6</f>
        <v>0</v>
      </c>
      <c r="Q58" s="68">
        <f>PERFIL_4_DIV!I41*'4º DIV'!I$3+PERFIL_4_DIV!Q41*'4º DIV'!I$4+PERFIL_4_DIV!Y41*'4º DIV'!I$5+PERFIL_4_DIV!AG41*'4º DIV'!I$6</f>
        <v>0</v>
      </c>
      <c r="R58" s="68">
        <f>PERFIL_4_DIV!J41*'4º DIV'!J$3+PERFIL_4_DIV!R41*'4º DIV'!J$4+PERFIL_4_DIV!Z41*'4º DIV'!J$5+PERFIL_4_DIV!AH41*'4º DIV'!J$6</f>
        <v>0</v>
      </c>
      <c r="S58" s="161">
        <f>IF(PERFIL_4_DIV!$AI41="",0,INDEX($A$8:$J$19,MATCH(PERFIL_4_DIV!$AI41,$B$8:$B$19,0),3))</f>
        <v>0</v>
      </c>
      <c r="T58" s="32">
        <f>IF(PERFIL_4_DIV!$AI41="",0,INDEX($A$8:$J$19,MATCH(PERFIL_4_DIV!$AI41,$B$8:$B$19,0),4))</f>
        <v>0</v>
      </c>
      <c r="U58" s="32">
        <f>IF(PERFIL_4_DIV!$AI41="",0,INDEX($A$8:$J$19,MATCH(PERFIL_4_DIV!$AI41,$B$8:$B$19,0),5))</f>
        <v>0</v>
      </c>
      <c r="V58" s="32">
        <f>IF(PERFIL_4_DIV!$AI41="",0,INDEX($A$8:$J$19,MATCH(PERFIL_4_DIV!$AI41,$B$8:$B$19,0),6))</f>
        <v>0</v>
      </c>
      <c r="W58" s="32">
        <f>IF(PERFIL_4_DIV!$AI41="",0,INDEX($A$8:$J$19,MATCH(PERFIL_4_DIV!$AI41,$B$8:$B$19,0),7))</f>
        <v>0</v>
      </c>
      <c r="X58" s="32">
        <f>IF(PERFIL_4_DIV!$AI41="",0,INDEX($A$8:$J$19,MATCH(PERFIL_4_DIV!$AI41,$B$8:$B$19,0),8))</f>
        <v>0</v>
      </c>
      <c r="Y58" s="32">
        <f>IF(PERFIL_4_DIV!$AI41="",0,INDEX($A$8:$J$19,MATCH(PERFIL_4_DIV!$AI41,$B$8:$B$19,0),9))</f>
        <v>0</v>
      </c>
      <c r="Z58" s="167">
        <f>IF(PERFIL_4_DIV!$AI41="",0,INDEX($A$8:$J$19,MATCH(PERFIL_4_DIV!$AI41,$B$8:$B$19,0),10))</f>
        <v>0</v>
      </c>
      <c r="AA58" s="68">
        <f>PERFIL_4_DIV!AJ41*'4º DIV'!S58</f>
        <v>0</v>
      </c>
      <c r="AB58" s="68">
        <f>PERFIL_4_DIV!AK41*'4º DIV'!T58</f>
        <v>0</v>
      </c>
      <c r="AC58" s="68">
        <f>PERFIL_4_DIV!AL41*'4º DIV'!U58</f>
        <v>0</v>
      </c>
      <c r="AD58" s="68">
        <f>PERFIL_4_DIV!AM41*'4º DIV'!V58</f>
        <v>0</v>
      </c>
      <c r="AE58" s="68">
        <f>PERFIL_4_DIV!AN41*'4º DIV'!W58</f>
        <v>0</v>
      </c>
      <c r="AF58" s="68">
        <f>PERFIL_4_DIV!AO41*'4º DIV'!X58</f>
        <v>0</v>
      </c>
      <c r="AG58" s="68">
        <f>PERFIL_4_DIV!AP41*'4º DIV'!Y58</f>
        <v>0</v>
      </c>
      <c r="AH58" s="68">
        <f>PERFIL_4_DIV!AQ41*'4º DIV'!Z58</f>
        <v>0</v>
      </c>
      <c r="AI58" s="161">
        <f>IF(PERFIL_4_DIV!$AR41="",0,INDEX($A$20:$J$25,MATCH(PERFIL_4_DIV!$AR41,$B$20:$B$25,0),3))</f>
        <v>0</v>
      </c>
      <c r="AJ58" s="32">
        <f>IF(PERFIL_4_DIV!$AR41="",0,INDEX($A$20:$J$25,MATCH(PERFIL_4_DIV!$AR41,$B$20:$B$25,0),4))</f>
        <v>0</v>
      </c>
      <c r="AK58" s="32">
        <f>IF(PERFIL_4_DIV!$AR41="",0,INDEX($A$20:$J$25,MATCH(PERFIL_4_DIV!$AR41,$B$20:$B$25,0),5))</f>
        <v>0</v>
      </c>
      <c r="AL58" s="32">
        <f>IF(PERFIL_4_DIV!$AR41="",0,INDEX($A$20:$J$25,MATCH(PERFIL_4_DIV!$AR41,$B$20:$B$25,0),6))</f>
        <v>0</v>
      </c>
      <c r="AM58" s="32">
        <f>IF(PERFIL_4_DIV!$AR41="",0,INDEX($A$20:$J$25,MATCH(PERFIL_4_DIV!$AR41,$B$20:$B$25,0),7))</f>
        <v>0</v>
      </c>
      <c r="AN58" s="32">
        <f>IF(PERFIL_4_DIV!$AR41="",0,INDEX($A$20:$J$25,MATCH(PERFIL_4_DIV!$AR41,$B$20:$B$25,0),8))</f>
        <v>0</v>
      </c>
      <c r="AO58" s="32">
        <f>IF(PERFIL_4_DIV!$AR41="",0,INDEX($A$20:$J$25,MATCH(PERFIL_4_DIV!$AR41,$B$20:$B$25,0),9))</f>
        <v>0</v>
      </c>
      <c r="AP58" s="167">
        <f>IF(PERFIL_4_DIV!$AR41="",0,INDEX($A$20:$J$25,MATCH(PERFIL_4_DIV!$AR41,$B$20:$B$25,0),10))</f>
        <v>0</v>
      </c>
      <c r="AQ58" s="32">
        <f>PERFIL_4_DIV!AS41*'4º DIV'!AI58</f>
        <v>0</v>
      </c>
      <c r="AR58" s="32">
        <f>PERFIL_4_DIV!AT41*'4º DIV'!AJ58</f>
        <v>0</v>
      </c>
      <c r="AS58" s="32">
        <f>PERFIL_4_DIV!AU41*'4º DIV'!AK58</f>
        <v>0</v>
      </c>
      <c r="AT58" s="32">
        <f>PERFIL_4_DIV!AV41*'4º DIV'!AL58</f>
        <v>0</v>
      </c>
      <c r="AU58" s="32">
        <f>PERFIL_4_DIV!AW41*'4º DIV'!AM58</f>
        <v>0</v>
      </c>
      <c r="AV58" s="32">
        <f>PERFIL_4_DIV!AX41*'4º DIV'!AN58</f>
        <v>0</v>
      </c>
      <c r="AW58" s="32">
        <f>PERFIL_4_DIV!AY41*'4º DIV'!AO58</f>
        <v>0</v>
      </c>
      <c r="AX58" s="167">
        <f>PERFIL_4_DIV!AZ41*'4º DIV'!AP58</f>
        <v>0</v>
      </c>
      <c r="AY58" s="32">
        <f t="shared" si="1"/>
        <v>0</v>
      </c>
      <c r="AZ58" s="32">
        <f t="shared" si="2"/>
        <v>0</v>
      </c>
      <c r="BA58" s="32">
        <f t="shared" si="3"/>
        <v>0</v>
      </c>
      <c r="BB58" s="32">
        <f t="shared" si="4"/>
        <v>0</v>
      </c>
      <c r="BC58" s="32">
        <f t="shared" si="5"/>
        <v>0</v>
      </c>
      <c r="BD58" s="32">
        <f t="shared" si="6"/>
        <v>0</v>
      </c>
      <c r="BE58" s="32">
        <f t="shared" si="7"/>
        <v>0</v>
      </c>
      <c r="BF58" s="167">
        <f t="shared" si="8"/>
        <v>0</v>
      </c>
    </row>
    <row r="59" spans="1:58">
      <c r="A59" s="66">
        <v>29</v>
      </c>
      <c r="B59" s="30" t="s">
        <v>129</v>
      </c>
      <c r="C59" s="161">
        <f t="shared" si="9"/>
        <v>25</v>
      </c>
      <c r="D59" s="32">
        <f t="shared" si="10"/>
        <v>18</v>
      </c>
      <c r="E59" s="32">
        <f t="shared" si="11"/>
        <v>26</v>
      </c>
      <c r="F59" s="32">
        <f t="shared" si="12"/>
        <v>17</v>
      </c>
      <c r="G59" s="32">
        <f t="shared" si="13"/>
        <v>39</v>
      </c>
      <c r="H59" s="32">
        <f t="shared" si="14"/>
        <v>27</v>
      </c>
      <c r="I59" s="32">
        <f t="shared" si="15"/>
        <v>14</v>
      </c>
      <c r="J59" s="32">
        <f t="shared" si="16"/>
        <v>18</v>
      </c>
      <c r="K59" s="154">
        <f>PERFIL_4_DIV!C42*'4º DIV'!C$3+PERFIL_4_DIV!K42*'4º DIV'!C$4+PERFIL_4_DIV!S42*'4º DIV'!C$5+PERFIL_4_DIV!AA42*'4º DIV'!C$6</f>
        <v>0</v>
      </c>
      <c r="L59" s="68">
        <f>PERFIL_4_DIV!D42*'4º DIV'!D$3+PERFIL_4_DIV!L42*'4º DIV'!D$4+PERFIL_4_DIV!T42*'4º DIV'!D$5+PERFIL_4_DIV!AB42*'4º DIV'!D$6</f>
        <v>0</v>
      </c>
      <c r="M59" s="68">
        <f>PERFIL_4_DIV!E42*'4º DIV'!E$3+PERFIL_4_DIV!M42*'4º DIV'!E$4+PERFIL_4_DIV!U42*'4º DIV'!E$5+PERFIL_4_DIV!AC42*'4º DIV'!E$6</f>
        <v>0</v>
      </c>
      <c r="N59" s="68">
        <f>PERFIL_4_DIV!F42*'4º DIV'!F$3+PERFIL_4_DIV!N42*'4º DIV'!F$4+PERFIL_4_DIV!V42*'4º DIV'!F$5+PERFIL_4_DIV!AD42*'4º DIV'!F$6</f>
        <v>0</v>
      </c>
      <c r="O59" s="68">
        <f>PERFIL_4_DIV!G42*'4º DIV'!G$3+PERFIL_4_DIV!O42*'4º DIV'!G$4+PERFIL_4_DIV!W42*'4º DIV'!G$5+PERFIL_4_DIV!AE42*'4º DIV'!G$6</f>
        <v>0</v>
      </c>
      <c r="P59" s="68">
        <f>PERFIL_4_DIV!H42*'4º DIV'!H$3+PERFIL_4_DIV!P42*'4º DIV'!H$4+PERFIL_4_DIV!X42*'4º DIV'!H$5+PERFIL_4_DIV!AF42*'4º DIV'!H$6</f>
        <v>0</v>
      </c>
      <c r="Q59" s="68">
        <f>PERFIL_4_DIV!I42*'4º DIV'!I$3+PERFIL_4_DIV!Q42*'4º DIV'!I$4+PERFIL_4_DIV!Y42*'4º DIV'!I$5+PERFIL_4_DIV!AG42*'4º DIV'!I$6</f>
        <v>0</v>
      </c>
      <c r="R59" s="68">
        <f>PERFIL_4_DIV!J42*'4º DIV'!J$3+PERFIL_4_DIV!R42*'4º DIV'!J$4+PERFIL_4_DIV!Z42*'4º DIV'!J$5+PERFIL_4_DIV!AH42*'4º DIV'!J$6</f>
        <v>0</v>
      </c>
      <c r="S59" s="161">
        <f>IF(PERFIL_4_DIV!$AI42="",0,INDEX($A$8:$J$19,MATCH(PERFIL_4_DIV!$AI42,$B$8:$B$19,0),3))</f>
        <v>0</v>
      </c>
      <c r="T59" s="32">
        <f>IF(PERFIL_4_DIV!$AI42="",0,INDEX($A$8:$J$19,MATCH(PERFIL_4_DIV!$AI42,$B$8:$B$19,0),4))</f>
        <v>0</v>
      </c>
      <c r="U59" s="32">
        <f>IF(PERFIL_4_DIV!$AI42="",0,INDEX($A$8:$J$19,MATCH(PERFIL_4_DIV!$AI42,$B$8:$B$19,0),5))</f>
        <v>0</v>
      </c>
      <c r="V59" s="32">
        <f>IF(PERFIL_4_DIV!$AI42="",0,INDEX($A$8:$J$19,MATCH(PERFIL_4_DIV!$AI42,$B$8:$B$19,0),6))</f>
        <v>0</v>
      </c>
      <c r="W59" s="32">
        <f>IF(PERFIL_4_DIV!$AI42="",0,INDEX($A$8:$J$19,MATCH(PERFIL_4_DIV!$AI42,$B$8:$B$19,0),7))</f>
        <v>0</v>
      </c>
      <c r="X59" s="32">
        <f>IF(PERFIL_4_DIV!$AI42="",0,INDEX($A$8:$J$19,MATCH(PERFIL_4_DIV!$AI42,$B$8:$B$19,0),8))</f>
        <v>0</v>
      </c>
      <c r="Y59" s="32">
        <f>IF(PERFIL_4_DIV!$AI42="",0,INDEX($A$8:$J$19,MATCH(PERFIL_4_DIV!$AI42,$B$8:$B$19,0),9))</f>
        <v>0</v>
      </c>
      <c r="Z59" s="167">
        <f>IF(PERFIL_4_DIV!$AI42="",0,INDEX($A$8:$J$19,MATCH(PERFIL_4_DIV!$AI42,$B$8:$B$19,0),10))</f>
        <v>0</v>
      </c>
      <c r="AA59" s="68">
        <f>PERFIL_4_DIV!AJ42*'4º DIV'!S59</f>
        <v>0</v>
      </c>
      <c r="AB59" s="68">
        <f>PERFIL_4_DIV!AK42*'4º DIV'!T59</f>
        <v>0</v>
      </c>
      <c r="AC59" s="68">
        <f>PERFIL_4_DIV!AL42*'4º DIV'!U59</f>
        <v>0</v>
      </c>
      <c r="AD59" s="68">
        <f>PERFIL_4_DIV!AM42*'4º DIV'!V59</f>
        <v>0</v>
      </c>
      <c r="AE59" s="68">
        <f>PERFIL_4_DIV!AN42*'4º DIV'!W59</f>
        <v>0</v>
      </c>
      <c r="AF59" s="68">
        <f>PERFIL_4_DIV!AO42*'4º DIV'!X59</f>
        <v>0</v>
      </c>
      <c r="AG59" s="68">
        <f>PERFIL_4_DIV!AP42*'4º DIV'!Y59</f>
        <v>0</v>
      </c>
      <c r="AH59" s="68">
        <f>PERFIL_4_DIV!AQ42*'4º DIV'!Z59</f>
        <v>0</v>
      </c>
      <c r="AI59" s="161">
        <f>IF(PERFIL_4_DIV!$AR42="",0,INDEX($A$20:$J$25,MATCH(PERFIL_4_DIV!$AR42,$B$20:$B$25,0),3))</f>
        <v>0</v>
      </c>
      <c r="AJ59" s="32">
        <f>IF(PERFIL_4_DIV!$AR42="",0,INDEX($A$20:$J$25,MATCH(PERFIL_4_DIV!$AR42,$B$20:$B$25,0),4))</f>
        <v>0</v>
      </c>
      <c r="AK59" s="32">
        <f>IF(PERFIL_4_DIV!$AR42="",0,INDEX($A$20:$J$25,MATCH(PERFIL_4_DIV!$AR42,$B$20:$B$25,0),5))</f>
        <v>0</v>
      </c>
      <c r="AL59" s="32">
        <f>IF(PERFIL_4_DIV!$AR42="",0,INDEX($A$20:$J$25,MATCH(PERFIL_4_DIV!$AR42,$B$20:$B$25,0),6))</f>
        <v>0</v>
      </c>
      <c r="AM59" s="32">
        <f>IF(PERFIL_4_DIV!$AR42="",0,INDEX($A$20:$J$25,MATCH(PERFIL_4_DIV!$AR42,$B$20:$B$25,0),7))</f>
        <v>0</v>
      </c>
      <c r="AN59" s="32">
        <f>IF(PERFIL_4_DIV!$AR42="",0,INDEX($A$20:$J$25,MATCH(PERFIL_4_DIV!$AR42,$B$20:$B$25,0),8))</f>
        <v>0</v>
      </c>
      <c r="AO59" s="32">
        <f>IF(PERFIL_4_DIV!$AR42="",0,INDEX($A$20:$J$25,MATCH(PERFIL_4_DIV!$AR42,$B$20:$B$25,0),9))</f>
        <v>0</v>
      </c>
      <c r="AP59" s="167">
        <f>IF(PERFIL_4_DIV!$AR42="",0,INDEX($A$20:$J$25,MATCH(PERFIL_4_DIV!$AR42,$B$20:$B$25,0),10))</f>
        <v>0</v>
      </c>
      <c r="AQ59" s="32">
        <f>PERFIL_4_DIV!AS42*'4º DIV'!AI59</f>
        <v>0</v>
      </c>
      <c r="AR59" s="32">
        <f>PERFIL_4_DIV!AT42*'4º DIV'!AJ59</f>
        <v>0</v>
      </c>
      <c r="AS59" s="32">
        <f>PERFIL_4_DIV!AU42*'4º DIV'!AK59</f>
        <v>0</v>
      </c>
      <c r="AT59" s="32">
        <f>PERFIL_4_DIV!AV42*'4º DIV'!AL59</f>
        <v>0</v>
      </c>
      <c r="AU59" s="32">
        <f>PERFIL_4_DIV!AW42*'4º DIV'!AM59</f>
        <v>0</v>
      </c>
      <c r="AV59" s="32">
        <f>PERFIL_4_DIV!AX42*'4º DIV'!AN59</f>
        <v>0</v>
      </c>
      <c r="AW59" s="32">
        <f>PERFIL_4_DIV!AY42*'4º DIV'!AO59</f>
        <v>0</v>
      </c>
      <c r="AX59" s="167">
        <f>PERFIL_4_DIV!AZ42*'4º DIV'!AP59</f>
        <v>0</v>
      </c>
      <c r="AY59" s="32">
        <f t="shared" si="1"/>
        <v>0</v>
      </c>
      <c r="AZ59" s="32">
        <f t="shared" si="2"/>
        <v>0</v>
      </c>
      <c r="BA59" s="32">
        <f t="shared" si="3"/>
        <v>0</v>
      </c>
      <c r="BB59" s="32">
        <f t="shared" si="4"/>
        <v>0</v>
      </c>
      <c r="BC59" s="32">
        <f t="shared" si="5"/>
        <v>0</v>
      </c>
      <c r="BD59" s="32">
        <f t="shared" si="6"/>
        <v>0</v>
      </c>
      <c r="BE59" s="32">
        <f t="shared" si="7"/>
        <v>0</v>
      </c>
      <c r="BF59" s="167">
        <f t="shared" si="8"/>
        <v>0</v>
      </c>
    </row>
    <row r="60" spans="1:58">
      <c r="A60" s="29">
        <v>30</v>
      </c>
      <c r="B60" s="28" t="s">
        <v>130</v>
      </c>
      <c r="C60" s="161">
        <f t="shared" si="9"/>
        <v>25</v>
      </c>
      <c r="D60" s="32">
        <f t="shared" si="10"/>
        <v>18</v>
      </c>
      <c r="E60" s="32">
        <f t="shared" si="11"/>
        <v>26</v>
      </c>
      <c r="F60" s="32">
        <f t="shared" si="12"/>
        <v>17</v>
      </c>
      <c r="G60" s="32">
        <f t="shared" si="13"/>
        <v>39</v>
      </c>
      <c r="H60" s="32">
        <f t="shared" si="14"/>
        <v>27</v>
      </c>
      <c r="I60" s="32">
        <f t="shared" si="15"/>
        <v>14</v>
      </c>
      <c r="J60" s="32">
        <f t="shared" si="16"/>
        <v>18</v>
      </c>
      <c r="K60" s="154">
        <f>PERFIL_4_DIV!C43*'4º DIV'!C$3+PERFIL_4_DIV!K43*'4º DIV'!C$4+PERFIL_4_DIV!S43*'4º DIV'!C$5+PERFIL_4_DIV!AA43*'4º DIV'!C$6</f>
        <v>0</v>
      </c>
      <c r="L60" s="68">
        <f>PERFIL_4_DIV!D43*'4º DIV'!D$3+PERFIL_4_DIV!L43*'4º DIV'!D$4+PERFIL_4_DIV!T43*'4º DIV'!D$5+PERFIL_4_DIV!AB43*'4º DIV'!D$6</f>
        <v>0</v>
      </c>
      <c r="M60" s="68">
        <f>PERFIL_4_DIV!E43*'4º DIV'!E$3+PERFIL_4_DIV!M43*'4º DIV'!E$4+PERFIL_4_DIV!U43*'4º DIV'!E$5+PERFIL_4_DIV!AC43*'4º DIV'!E$6</f>
        <v>0</v>
      </c>
      <c r="N60" s="68">
        <f>PERFIL_4_DIV!F43*'4º DIV'!F$3+PERFIL_4_DIV!N43*'4º DIV'!F$4+PERFIL_4_DIV!V43*'4º DIV'!F$5+PERFIL_4_DIV!AD43*'4º DIV'!F$6</f>
        <v>0</v>
      </c>
      <c r="O60" s="68">
        <f>PERFIL_4_DIV!G43*'4º DIV'!G$3+PERFIL_4_DIV!O43*'4º DIV'!G$4+PERFIL_4_DIV!W43*'4º DIV'!G$5+PERFIL_4_DIV!AE43*'4º DIV'!G$6</f>
        <v>0</v>
      </c>
      <c r="P60" s="68">
        <f>PERFIL_4_DIV!H43*'4º DIV'!H$3+PERFIL_4_DIV!P43*'4º DIV'!H$4+PERFIL_4_DIV!X43*'4º DIV'!H$5+PERFIL_4_DIV!AF43*'4º DIV'!H$6</f>
        <v>0</v>
      </c>
      <c r="Q60" s="68">
        <f>PERFIL_4_DIV!I43*'4º DIV'!I$3+PERFIL_4_DIV!Q43*'4º DIV'!I$4+PERFIL_4_DIV!Y43*'4º DIV'!I$5+PERFIL_4_DIV!AG43*'4º DIV'!I$6</f>
        <v>0</v>
      </c>
      <c r="R60" s="68">
        <f>PERFIL_4_DIV!J43*'4º DIV'!J$3+PERFIL_4_DIV!R43*'4º DIV'!J$4+PERFIL_4_DIV!Z43*'4º DIV'!J$5+PERFIL_4_DIV!AH43*'4º DIV'!J$6</f>
        <v>0</v>
      </c>
      <c r="S60" s="161">
        <f>IF(PERFIL_4_DIV!$AI43="",0,INDEX($A$8:$J$19,MATCH(PERFIL_4_DIV!$AI43,$B$8:$B$19,0),3))</f>
        <v>0</v>
      </c>
      <c r="T60" s="32">
        <f>IF(PERFIL_4_DIV!$AI43="",0,INDEX($A$8:$J$19,MATCH(PERFIL_4_DIV!$AI43,$B$8:$B$19,0),4))</f>
        <v>0</v>
      </c>
      <c r="U60" s="32">
        <f>IF(PERFIL_4_DIV!$AI43="",0,INDEX($A$8:$J$19,MATCH(PERFIL_4_DIV!$AI43,$B$8:$B$19,0),5))</f>
        <v>0</v>
      </c>
      <c r="V60" s="32">
        <f>IF(PERFIL_4_DIV!$AI43="",0,INDEX($A$8:$J$19,MATCH(PERFIL_4_DIV!$AI43,$B$8:$B$19,0),6))</f>
        <v>0</v>
      </c>
      <c r="W60" s="32">
        <f>IF(PERFIL_4_DIV!$AI43="",0,INDEX($A$8:$J$19,MATCH(PERFIL_4_DIV!$AI43,$B$8:$B$19,0),7))</f>
        <v>0</v>
      </c>
      <c r="X60" s="32">
        <f>IF(PERFIL_4_DIV!$AI43="",0,INDEX($A$8:$J$19,MATCH(PERFIL_4_DIV!$AI43,$B$8:$B$19,0),8))</f>
        <v>0</v>
      </c>
      <c r="Y60" s="32">
        <f>IF(PERFIL_4_DIV!$AI43="",0,INDEX($A$8:$J$19,MATCH(PERFIL_4_DIV!$AI43,$B$8:$B$19,0),9))</f>
        <v>0</v>
      </c>
      <c r="Z60" s="167">
        <f>IF(PERFIL_4_DIV!$AI43="",0,INDEX($A$8:$J$19,MATCH(PERFIL_4_DIV!$AI43,$B$8:$B$19,0),10))</f>
        <v>0</v>
      </c>
      <c r="AA60" s="68">
        <f>PERFIL_4_DIV!AJ43*'4º DIV'!S60</f>
        <v>0</v>
      </c>
      <c r="AB60" s="68">
        <f>PERFIL_4_DIV!AK43*'4º DIV'!T60</f>
        <v>0</v>
      </c>
      <c r="AC60" s="68">
        <f>PERFIL_4_DIV!AL43*'4º DIV'!U60</f>
        <v>0</v>
      </c>
      <c r="AD60" s="68">
        <f>PERFIL_4_DIV!AM43*'4º DIV'!V60</f>
        <v>0</v>
      </c>
      <c r="AE60" s="68">
        <f>PERFIL_4_DIV!AN43*'4º DIV'!W60</f>
        <v>0</v>
      </c>
      <c r="AF60" s="68">
        <f>PERFIL_4_DIV!AO43*'4º DIV'!X60</f>
        <v>0</v>
      </c>
      <c r="AG60" s="68">
        <f>PERFIL_4_DIV!AP43*'4º DIV'!Y60</f>
        <v>0</v>
      </c>
      <c r="AH60" s="68">
        <f>PERFIL_4_DIV!AQ43*'4º DIV'!Z60</f>
        <v>0</v>
      </c>
      <c r="AI60" s="161">
        <f>IF(PERFIL_4_DIV!$AR43="",0,INDEX($A$20:$J$25,MATCH(PERFIL_4_DIV!$AR43,$B$20:$B$25,0),3))</f>
        <v>0</v>
      </c>
      <c r="AJ60" s="32">
        <f>IF(PERFIL_4_DIV!$AR43="",0,INDEX($A$20:$J$25,MATCH(PERFIL_4_DIV!$AR43,$B$20:$B$25,0),4))</f>
        <v>0</v>
      </c>
      <c r="AK60" s="32">
        <f>IF(PERFIL_4_DIV!$AR43="",0,INDEX($A$20:$J$25,MATCH(PERFIL_4_DIV!$AR43,$B$20:$B$25,0),5))</f>
        <v>0</v>
      </c>
      <c r="AL60" s="32">
        <f>IF(PERFIL_4_DIV!$AR43="",0,INDEX($A$20:$J$25,MATCH(PERFIL_4_DIV!$AR43,$B$20:$B$25,0),6))</f>
        <v>0</v>
      </c>
      <c r="AM60" s="32">
        <f>IF(PERFIL_4_DIV!$AR43="",0,INDEX($A$20:$J$25,MATCH(PERFIL_4_DIV!$AR43,$B$20:$B$25,0),7))</f>
        <v>0</v>
      </c>
      <c r="AN60" s="32">
        <f>IF(PERFIL_4_DIV!$AR43="",0,INDEX($A$20:$J$25,MATCH(PERFIL_4_DIV!$AR43,$B$20:$B$25,0),8))</f>
        <v>0</v>
      </c>
      <c r="AO60" s="32">
        <f>IF(PERFIL_4_DIV!$AR43="",0,INDEX($A$20:$J$25,MATCH(PERFIL_4_DIV!$AR43,$B$20:$B$25,0),9))</f>
        <v>0</v>
      </c>
      <c r="AP60" s="167">
        <f>IF(PERFIL_4_DIV!$AR43="",0,INDEX($A$20:$J$25,MATCH(PERFIL_4_DIV!$AR43,$B$20:$B$25,0),10))</f>
        <v>0</v>
      </c>
      <c r="AQ60" s="32">
        <f>PERFIL_4_DIV!AS43*'4º DIV'!AI60</f>
        <v>0</v>
      </c>
      <c r="AR60" s="32">
        <f>PERFIL_4_DIV!AT43*'4º DIV'!AJ60</f>
        <v>0</v>
      </c>
      <c r="AS60" s="32">
        <f>PERFIL_4_DIV!AU43*'4º DIV'!AK60</f>
        <v>0</v>
      </c>
      <c r="AT60" s="32">
        <f>PERFIL_4_DIV!AV43*'4º DIV'!AL60</f>
        <v>0</v>
      </c>
      <c r="AU60" s="32">
        <f>PERFIL_4_DIV!AW43*'4º DIV'!AM60</f>
        <v>0</v>
      </c>
      <c r="AV60" s="32">
        <f>PERFIL_4_DIV!AX43*'4º DIV'!AN60</f>
        <v>0</v>
      </c>
      <c r="AW60" s="32">
        <f>PERFIL_4_DIV!AY43*'4º DIV'!AO60</f>
        <v>0</v>
      </c>
      <c r="AX60" s="167">
        <f>PERFIL_4_DIV!AZ43*'4º DIV'!AP60</f>
        <v>0</v>
      </c>
      <c r="AY60" s="32">
        <f t="shared" si="1"/>
        <v>0</v>
      </c>
      <c r="AZ60" s="32">
        <f t="shared" si="2"/>
        <v>0</v>
      </c>
      <c r="BA60" s="32">
        <f t="shared" si="3"/>
        <v>0</v>
      </c>
      <c r="BB60" s="32">
        <f t="shared" si="4"/>
        <v>0</v>
      </c>
      <c r="BC60" s="32">
        <f t="shared" si="5"/>
        <v>0</v>
      </c>
      <c r="BD60" s="32">
        <f t="shared" si="6"/>
        <v>0</v>
      </c>
      <c r="BE60" s="32">
        <f t="shared" si="7"/>
        <v>0</v>
      </c>
      <c r="BF60" s="167">
        <f t="shared" si="8"/>
        <v>0</v>
      </c>
    </row>
    <row r="61" spans="1:58">
      <c r="A61" s="29">
        <v>31</v>
      </c>
      <c r="B61" s="30" t="s">
        <v>131</v>
      </c>
      <c r="C61" s="161">
        <f t="shared" si="9"/>
        <v>25</v>
      </c>
      <c r="D61" s="32">
        <f t="shared" si="10"/>
        <v>18</v>
      </c>
      <c r="E61" s="32">
        <f t="shared" si="11"/>
        <v>26</v>
      </c>
      <c r="F61" s="32">
        <f t="shared" si="12"/>
        <v>17</v>
      </c>
      <c r="G61" s="32">
        <f t="shared" si="13"/>
        <v>39</v>
      </c>
      <c r="H61" s="32">
        <f t="shared" si="14"/>
        <v>27</v>
      </c>
      <c r="I61" s="32">
        <f t="shared" si="15"/>
        <v>14</v>
      </c>
      <c r="J61" s="32">
        <f t="shared" si="16"/>
        <v>18</v>
      </c>
      <c r="K61" s="154">
        <f>PERFIL_4_DIV!C44*'4º DIV'!C$3+PERFIL_4_DIV!K44*'4º DIV'!C$4+PERFIL_4_DIV!S44*'4º DIV'!C$5+PERFIL_4_DIV!AA44*'4º DIV'!C$6</f>
        <v>0</v>
      </c>
      <c r="L61" s="68">
        <f>PERFIL_4_DIV!D44*'4º DIV'!D$3+PERFIL_4_DIV!L44*'4º DIV'!D$4+PERFIL_4_DIV!T44*'4º DIV'!D$5+PERFIL_4_DIV!AB44*'4º DIV'!D$6</f>
        <v>0</v>
      </c>
      <c r="M61" s="68">
        <f>PERFIL_4_DIV!E44*'4º DIV'!E$3+PERFIL_4_DIV!M44*'4º DIV'!E$4+PERFIL_4_DIV!U44*'4º DIV'!E$5+PERFIL_4_DIV!AC44*'4º DIV'!E$6</f>
        <v>0</v>
      </c>
      <c r="N61" s="68">
        <f>PERFIL_4_DIV!F44*'4º DIV'!F$3+PERFIL_4_DIV!N44*'4º DIV'!F$4+PERFIL_4_DIV!V44*'4º DIV'!F$5+PERFIL_4_DIV!AD44*'4º DIV'!F$6</f>
        <v>0</v>
      </c>
      <c r="O61" s="68">
        <f>PERFIL_4_DIV!G44*'4º DIV'!G$3+PERFIL_4_DIV!O44*'4º DIV'!G$4+PERFIL_4_DIV!W44*'4º DIV'!G$5+PERFIL_4_DIV!AE44*'4º DIV'!G$6</f>
        <v>0</v>
      </c>
      <c r="P61" s="68">
        <f>PERFIL_4_DIV!H44*'4º DIV'!H$3+PERFIL_4_DIV!P44*'4º DIV'!H$4+PERFIL_4_DIV!X44*'4º DIV'!H$5+PERFIL_4_DIV!AF44*'4º DIV'!H$6</f>
        <v>0</v>
      </c>
      <c r="Q61" s="68">
        <f>PERFIL_4_DIV!I44*'4º DIV'!I$3+PERFIL_4_DIV!Q44*'4º DIV'!I$4+PERFIL_4_DIV!Y44*'4º DIV'!I$5+PERFIL_4_DIV!AG44*'4º DIV'!I$6</f>
        <v>0</v>
      </c>
      <c r="R61" s="68">
        <f>PERFIL_4_DIV!J44*'4º DIV'!J$3+PERFIL_4_DIV!R44*'4º DIV'!J$4+PERFIL_4_DIV!Z44*'4º DIV'!J$5+PERFIL_4_DIV!AH44*'4º DIV'!J$6</f>
        <v>0</v>
      </c>
      <c r="S61" s="161">
        <f>IF(PERFIL_4_DIV!$AI44="",0,INDEX($A$8:$J$19,MATCH(PERFIL_4_DIV!$AI44,$B$8:$B$19,0),3))</f>
        <v>0</v>
      </c>
      <c r="T61" s="32">
        <f>IF(PERFIL_4_DIV!$AI44="",0,INDEX($A$8:$J$19,MATCH(PERFIL_4_DIV!$AI44,$B$8:$B$19,0),4))</f>
        <v>0</v>
      </c>
      <c r="U61" s="32">
        <f>IF(PERFIL_4_DIV!$AI44="",0,INDEX($A$8:$J$19,MATCH(PERFIL_4_DIV!$AI44,$B$8:$B$19,0),5))</f>
        <v>0</v>
      </c>
      <c r="V61" s="32">
        <f>IF(PERFIL_4_DIV!$AI44="",0,INDEX($A$8:$J$19,MATCH(PERFIL_4_DIV!$AI44,$B$8:$B$19,0),6))</f>
        <v>0</v>
      </c>
      <c r="W61" s="32">
        <f>IF(PERFIL_4_DIV!$AI44="",0,INDEX($A$8:$J$19,MATCH(PERFIL_4_DIV!$AI44,$B$8:$B$19,0),7))</f>
        <v>0</v>
      </c>
      <c r="X61" s="32">
        <f>IF(PERFIL_4_DIV!$AI44="",0,INDEX($A$8:$J$19,MATCH(PERFIL_4_DIV!$AI44,$B$8:$B$19,0),8))</f>
        <v>0</v>
      </c>
      <c r="Y61" s="32">
        <f>IF(PERFIL_4_DIV!$AI44="",0,INDEX($A$8:$J$19,MATCH(PERFIL_4_DIV!$AI44,$B$8:$B$19,0),9))</f>
        <v>0</v>
      </c>
      <c r="Z61" s="167">
        <f>IF(PERFIL_4_DIV!$AI44="",0,INDEX($A$8:$J$19,MATCH(PERFIL_4_DIV!$AI44,$B$8:$B$19,0),10))</f>
        <v>0</v>
      </c>
      <c r="AA61" s="68">
        <f>PERFIL_4_DIV!AJ44*'4º DIV'!S61</f>
        <v>0</v>
      </c>
      <c r="AB61" s="68">
        <f>PERFIL_4_DIV!AK44*'4º DIV'!T61</f>
        <v>0</v>
      </c>
      <c r="AC61" s="68">
        <f>PERFIL_4_DIV!AL44*'4º DIV'!U61</f>
        <v>0</v>
      </c>
      <c r="AD61" s="68">
        <f>PERFIL_4_DIV!AM44*'4º DIV'!V61</f>
        <v>0</v>
      </c>
      <c r="AE61" s="68">
        <f>PERFIL_4_DIV!AN44*'4º DIV'!W61</f>
        <v>0</v>
      </c>
      <c r="AF61" s="68">
        <f>PERFIL_4_DIV!AO44*'4º DIV'!X61</f>
        <v>0</v>
      </c>
      <c r="AG61" s="68">
        <f>PERFIL_4_DIV!AP44*'4º DIV'!Y61</f>
        <v>0</v>
      </c>
      <c r="AH61" s="68">
        <f>PERFIL_4_DIV!AQ44*'4º DIV'!Z61</f>
        <v>0</v>
      </c>
      <c r="AI61" s="161">
        <f>IF(PERFIL_4_DIV!$AR44="",0,INDEX($A$20:$J$25,MATCH(PERFIL_4_DIV!$AR44,$B$20:$B$25,0),3))</f>
        <v>0</v>
      </c>
      <c r="AJ61" s="32">
        <f>IF(PERFIL_4_DIV!$AR44="",0,INDEX($A$20:$J$25,MATCH(PERFIL_4_DIV!$AR44,$B$20:$B$25,0),4))</f>
        <v>0</v>
      </c>
      <c r="AK61" s="32">
        <f>IF(PERFIL_4_DIV!$AR44="",0,INDEX($A$20:$J$25,MATCH(PERFIL_4_DIV!$AR44,$B$20:$B$25,0),5))</f>
        <v>0</v>
      </c>
      <c r="AL61" s="32">
        <f>IF(PERFIL_4_DIV!$AR44="",0,INDEX($A$20:$J$25,MATCH(PERFIL_4_DIV!$AR44,$B$20:$B$25,0),6))</f>
        <v>0</v>
      </c>
      <c r="AM61" s="32">
        <f>IF(PERFIL_4_DIV!$AR44="",0,INDEX($A$20:$J$25,MATCH(PERFIL_4_DIV!$AR44,$B$20:$B$25,0),7))</f>
        <v>0</v>
      </c>
      <c r="AN61" s="32">
        <f>IF(PERFIL_4_DIV!$AR44="",0,INDEX($A$20:$J$25,MATCH(PERFIL_4_DIV!$AR44,$B$20:$B$25,0),8))</f>
        <v>0</v>
      </c>
      <c r="AO61" s="32">
        <f>IF(PERFIL_4_DIV!$AR44="",0,INDEX($A$20:$J$25,MATCH(PERFIL_4_DIV!$AR44,$B$20:$B$25,0),9))</f>
        <v>0</v>
      </c>
      <c r="AP61" s="167">
        <f>IF(PERFIL_4_DIV!$AR44="",0,INDEX($A$20:$J$25,MATCH(PERFIL_4_DIV!$AR44,$B$20:$B$25,0),10))</f>
        <v>0</v>
      </c>
      <c r="AQ61" s="32">
        <f>PERFIL_4_DIV!AS44*'4º DIV'!AI61</f>
        <v>0</v>
      </c>
      <c r="AR61" s="32">
        <f>PERFIL_4_DIV!AT44*'4º DIV'!AJ61</f>
        <v>0</v>
      </c>
      <c r="AS61" s="32">
        <f>PERFIL_4_DIV!AU44*'4º DIV'!AK61</f>
        <v>0</v>
      </c>
      <c r="AT61" s="32">
        <f>PERFIL_4_DIV!AV44*'4º DIV'!AL61</f>
        <v>0</v>
      </c>
      <c r="AU61" s="32">
        <f>PERFIL_4_DIV!AW44*'4º DIV'!AM61</f>
        <v>0</v>
      </c>
      <c r="AV61" s="32">
        <f>PERFIL_4_DIV!AX44*'4º DIV'!AN61</f>
        <v>0</v>
      </c>
      <c r="AW61" s="32">
        <f>PERFIL_4_DIV!AY44*'4º DIV'!AO61</f>
        <v>0</v>
      </c>
      <c r="AX61" s="167">
        <f>PERFIL_4_DIV!AZ44*'4º DIV'!AP61</f>
        <v>0</v>
      </c>
      <c r="AY61" s="32">
        <f t="shared" si="1"/>
        <v>0</v>
      </c>
      <c r="AZ61" s="32">
        <f t="shared" si="2"/>
        <v>0</v>
      </c>
      <c r="BA61" s="32">
        <f t="shared" si="3"/>
        <v>0</v>
      </c>
      <c r="BB61" s="32">
        <f t="shared" si="4"/>
        <v>0</v>
      </c>
      <c r="BC61" s="32">
        <f t="shared" si="5"/>
        <v>0</v>
      </c>
      <c r="BD61" s="32">
        <f t="shared" si="6"/>
        <v>0</v>
      </c>
      <c r="BE61" s="32">
        <f t="shared" si="7"/>
        <v>0</v>
      </c>
      <c r="BF61" s="167">
        <f t="shared" si="8"/>
        <v>0</v>
      </c>
    </row>
    <row r="62" spans="1:58">
      <c r="A62" s="66">
        <v>32</v>
      </c>
      <c r="B62" s="28" t="s">
        <v>132</v>
      </c>
      <c r="C62" s="161">
        <f t="shared" si="9"/>
        <v>25</v>
      </c>
      <c r="D62" s="32">
        <f t="shared" si="10"/>
        <v>18</v>
      </c>
      <c r="E62" s="32">
        <f t="shared" si="11"/>
        <v>26</v>
      </c>
      <c r="F62" s="32">
        <f t="shared" si="12"/>
        <v>17</v>
      </c>
      <c r="G62" s="32">
        <f t="shared" si="13"/>
        <v>39</v>
      </c>
      <c r="H62" s="32">
        <f t="shared" si="14"/>
        <v>27</v>
      </c>
      <c r="I62" s="32">
        <f t="shared" si="15"/>
        <v>14</v>
      </c>
      <c r="J62" s="32">
        <f t="shared" si="16"/>
        <v>18</v>
      </c>
      <c r="K62" s="154">
        <f>PERFIL_4_DIV!C45*'4º DIV'!C$3+PERFIL_4_DIV!K45*'4º DIV'!C$4+PERFIL_4_DIV!S45*'4º DIV'!C$5+PERFIL_4_DIV!AA45*'4º DIV'!C$6</f>
        <v>0</v>
      </c>
      <c r="L62" s="68">
        <f>PERFIL_4_DIV!D45*'4º DIV'!D$3+PERFIL_4_DIV!L45*'4º DIV'!D$4+PERFIL_4_DIV!T45*'4º DIV'!D$5+PERFIL_4_DIV!AB45*'4º DIV'!D$6</f>
        <v>0</v>
      </c>
      <c r="M62" s="68">
        <f>PERFIL_4_DIV!E45*'4º DIV'!E$3+PERFIL_4_DIV!M45*'4º DIV'!E$4+PERFIL_4_DIV!U45*'4º DIV'!E$5+PERFIL_4_DIV!AC45*'4º DIV'!E$6</f>
        <v>0</v>
      </c>
      <c r="N62" s="68">
        <f>PERFIL_4_DIV!F45*'4º DIV'!F$3+PERFIL_4_DIV!N45*'4º DIV'!F$4+PERFIL_4_DIV!V45*'4º DIV'!F$5+PERFIL_4_DIV!AD45*'4º DIV'!F$6</f>
        <v>0</v>
      </c>
      <c r="O62" s="68">
        <f>PERFIL_4_DIV!G45*'4º DIV'!G$3+PERFIL_4_DIV!O45*'4º DIV'!G$4+PERFIL_4_DIV!W45*'4º DIV'!G$5+PERFIL_4_DIV!AE45*'4º DIV'!G$6</f>
        <v>0</v>
      </c>
      <c r="P62" s="68">
        <f>PERFIL_4_DIV!H45*'4º DIV'!H$3+PERFIL_4_DIV!P45*'4º DIV'!H$4+PERFIL_4_DIV!X45*'4º DIV'!H$5+PERFIL_4_DIV!AF45*'4º DIV'!H$6</f>
        <v>0</v>
      </c>
      <c r="Q62" s="68">
        <f>PERFIL_4_DIV!I45*'4º DIV'!I$3+PERFIL_4_DIV!Q45*'4º DIV'!I$4+PERFIL_4_DIV!Y45*'4º DIV'!I$5+PERFIL_4_DIV!AG45*'4º DIV'!I$6</f>
        <v>0</v>
      </c>
      <c r="R62" s="68">
        <f>PERFIL_4_DIV!J45*'4º DIV'!J$3+PERFIL_4_DIV!R45*'4º DIV'!J$4+PERFIL_4_DIV!Z45*'4º DIV'!J$5+PERFIL_4_DIV!AH45*'4º DIV'!J$6</f>
        <v>0</v>
      </c>
      <c r="S62" s="161">
        <f>IF(PERFIL_4_DIV!$AI45="",0,INDEX($A$8:$J$19,MATCH(PERFIL_4_DIV!$AI45,$B$8:$B$19,0),3))</f>
        <v>0</v>
      </c>
      <c r="T62" s="32">
        <f>IF(PERFIL_4_DIV!$AI45="",0,INDEX($A$8:$J$19,MATCH(PERFIL_4_DIV!$AI45,$B$8:$B$19,0),4))</f>
        <v>0</v>
      </c>
      <c r="U62" s="32">
        <f>IF(PERFIL_4_DIV!$AI45="",0,INDEX($A$8:$J$19,MATCH(PERFIL_4_DIV!$AI45,$B$8:$B$19,0),5))</f>
        <v>0</v>
      </c>
      <c r="V62" s="32">
        <f>IF(PERFIL_4_DIV!$AI45="",0,INDEX($A$8:$J$19,MATCH(PERFIL_4_DIV!$AI45,$B$8:$B$19,0),6))</f>
        <v>0</v>
      </c>
      <c r="W62" s="32">
        <f>IF(PERFIL_4_DIV!$AI45="",0,INDEX($A$8:$J$19,MATCH(PERFIL_4_DIV!$AI45,$B$8:$B$19,0),7))</f>
        <v>0</v>
      </c>
      <c r="X62" s="32">
        <f>IF(PERFIL_4_DIV!$AI45="",0,INDEX($A$8:$J$19,MATCH(PERFIL_4_DIV!$AI45,$B$8:$B$19,0),8))</f>
        <v>0</v>
      </c>
      <c r="Y62" s="32">
        <f>IF(PERFIL_4_DIV!$AI45="",0,INDEX($A$8:$J$19,MATCH(PERFIL_4_DIV!$AI45,$B$8:$B$19,0),9))</f>
        <v>0</v>
      </c>
      <c r="Z62" s="167">
        <f>IF(PERFIL_4_DIV!$AI45="",0,INDEX($A$8:$J$19,MATCH(PERFIL_4_DIV!$AI45,$B$8:$B$19,0),10))</f>
        <v>0</v>
      </c>
      <c r="AA62" s="68">
        <f>PERFIL_4_DIV!AJ45*'4º DIV'!S62</f>
        <v>0</v>
      </c>
      <c r="AB62" s="68">
        <f>PERFIL_4_DIV!AK45*'4º DIV'!T62</f>
        <v>0</v>
      </c>
      <c r="AC62" s="68">
        <f>PERFIL_4_DIV!AL45*'4º DIV'!U62</f>
        <v>0</v>
      </c>
      <c r="AD62" s="68">
        <f>PERFIL_4_DIV!AM45*'4º DIV'!V62</f>
        <v>0</v>
      </c>
      <c r="AE62" s="68">
        <f>PERFIL_4_DIV!AN45*'4º DIV'!W62</f>
        <v>0</v>
      </c>
      <c r="AF62" s="68">
        <f>PERFIL_4_DIV!AO45*'4º DIV'!X62</f>
        <v>0</v>
      </c>
      <c r="AG62" s="68">
        <f>PERFIL_4_DIV!AP45*'4º DIV'!Y62</f>
        <v>0</v>
      </c>
      <c r="AH62" s="68">
        <f>PERFIL_4_DIV!AQ45*'4º DIV'!Z62</f>
        <v>0</v>
      </c>
      <c r="AI62" s="161">
        <f>IF(PERFIL_4_DIV!$AR45="",0,INDEX($A$20:$J$25,MATCH(PERFIL_4_DIV!$AR45,$B$20:$B$25,0),3))</f>
        <v>0</v>
      </c>
      <c r="AJ62" s="32">
        <f>IF(PERFIL_4_DIV!$AR45="",0,INDEX($A$20:$J$25,MATCH(PERFIL_4_DIV!$AR45,$B$20:$B$25,0),4))</f>
        <v>0</v>
      </c>
      <c r="AK62" s="32">
        <f>IF(PERFIL_4_DIV!$AR45="",0,INDEX($A$20:$J$25,MATCH(PERFIL_4_DIV!$AR45,$B$20:$B$25,0),5))</f>
        <v>0</v>
      </c>
      <c r="AL62" s="32">
        <f>IF(PERFIL_4_DIV!$AR45="",0,INDEX($A$20:$J$25,MATCH(PERFIL_4_DIV!$AR45,$B$20:$B$25,0),6))</f>
        <v>0</v>
      </c>
      <c r="AM62" s="32">
        <f>IF(PERFIL_4_DIV!$AR45="",0,INDEX($A$20:$J$25,MATCH(PERFIL_4_DIV!$AR45,$B$20:$B$25,0),7))</f>
        <v>0</v>
      </c>
      <c r="AN62" s="32">
        <f>IF(PERFIL_4_DIV!$AR45="",0,INDEX($A$20:$J$25,MATCH(PERFIL_4_DIV!$AR45,$B$20:$B$25,0),8))</f>
        <v>0</v>
      </c>
      <c r="AO62" s="32">
        <f>IF(PERFIL_4_DIV!$AR45="",0,INDEX($A$20:$J$25,MATCH(PERFIL_4_DIV!$AR45,$B$20:$B$25,0),9))</f>
        <v>0</v>
      </c>
      <c r="AP62" s="167">
        <f>IF(PERFIL_4_DIV!$AR45="",0,INDEX($A$20:$J$25,MATCH(PERFIL_4_DIV!$AR45,$B$20:$B$25,0),10))</f>
        <v>0</v>
      </c>
      <c r="AQ62" s="32">
        <f>PERFIL_4_DIV!AS45*'4º DIV'!AI62</f>
        <v>0</v>
      </c>
      <c r="AR62" s="32">
        <f>PERFIL_4_DIV!AT45*'4º DIV'!AJ62</f>
        <v>0</v>
      </c>
      <c r="AS62" s="32">
        <f>PERFIL_4_DIV!AU45*'4º DIV'!AK62</f>
        <v>0</v>
      </c>
      <c r="AT62" s="32">
        <f>PERFIL_4_DIV!AV45*'4º DIV'!AL62</f>
        <v>0</v>
      </c>
      <c r="AU62" s="32">
        <f>PERFIL_4_DIV!AW45*'4º DIV'!AM62</f>
        <v>0</v>
      </c>
      <c r="AV62" s="32">
        <f>PERFIL_4_DIV!AX45*'4º DIV'!AN62</f>
        <v>0</v>
      </c>
      <c r="AW62" s="32">
        <f>PERFIL_4_DIV!AY45*'4º DIV'!AO62</f>
        <v>0</v>
      </c>
      <c r="AX62" s="167">
        <f>PERFIL_4_DIV!AZ45*'4º DIV'!AP62</f>
        <v>0</v>
      </c>
      <c r="AY62" s="32">
        <f t="shared" si="1"/>
        <v>0</v>
      </c>
      <c r="AZ62" s="32">
        <f t="shared" si="2"/>
        <v>0</v>
      </c>
      <c r="BA62" s="32">
        <f t="shared" si="3"/>
        <v>0</v>
      </c>
      <c r="BB62" s="32">
        <f t="shared" si="4"/>
        <v>0</v>
      </c>
      <c r="BC62" s="32">
        <f t="shared" si="5"/>
        <v>0</v>
      </c>
      <c r="BD62" s="32">
        <f t="shared" si="6"/>
        <v>0</v>
      </c>
      <c r="BE62" s="32">
        <f t="shared" si="7"/>
        <v>0</v>
      </c>
      <c r="BF62" s="167">
        <f t="shared" si="8"/>
        <v>0</v>
      </c>
    </row>
    <row r="63" spans="1:58">
      <c r="A63" s="29">
        <v>33</v>
      </c>
      <c r="B63" s="30" t="s">
        <v>133</v>
      </c>
      <c r="C63" s="161">
        <f t="shared" si="9"/>
        <v>25</v>
      </c>
      <c r="D63" s="32">
        <f t="shared" si="10"/>
        <v>18</v>
      </c>
      <c r="E63" s="32">
        <f t="shared" si="11"/>
        <v>26</v>
      </c>
      <c r="F63" s="32">
        <f t="shared" si="12"/>
        <v>17</v>
      </c>
      <c r="G63" s="32">
        <f t="shared" si="13"/>
        <v>39</v>
      </c>
      <c r="H63" s="32">
        <f t="shared" si="14"/>
        <v>27</v>
      </c>
      <c r="I63" s="32">
        <f t="shared" si="15"/>
        <v>14</v>
      </c>
      <c r="J63" s="32">
        <f t="shared" si="16"/>
        <v>18</v>
      </c>
      <c r="K63" s="154">
        <f>PERFIL_4_DIV!C46*'4º DIV'!C$3+PERFIL_4_DIV!K46*'4º DIV'!C$4+PERFIL_4_DIV!S46*'4º DIV'!C$5+PERFIL_4_DIV!AA46*'4º DIV'!C$6</f>
        <v>0</v>
      </c>
      <c r="L63" s="68">
        <f>PERFIL_4_DIV!D46*'4º DIV'!D$3+PERFIL_4_DIV!L46*'4º DIV'!D$4+PERFIL_4_DIV!T46*'4º DIV'!D$5+PERFIL_4_DIV!AB46*'4º DIV'!D$6</f>
        <v>0</v>
      </c>
      <c r="M63" s="68">
        <f>PERFIL_4_DIV!E46*'4º DIV'!E$3+PERFIL_4_DIV!M46*'4º DIV'!E$4+PERFIL_4_DIV!U46*'4º DIV'!E$5+PERFIL_4_DIV!AC46*'4º DIV'!E$6</f>
        <v>0</v>
      </c>
      <c r="N63" s="68">
        <f>PERFIL_4_DIV!F46*'4º DIV'!F$3+PERFIL_4_DIV!N46*'4º DIV'!F$4+PERFIL_4_DIV!V46*'4º DIV'!F$5+PERFIL_4_DIV!AD46*'4º DIV'!F$6</f>
        <v>0</v>
      </c>
      <c r="O63" s="68">
        <f>PERFIL_4_DIV!G46*'4º DIV'!G$3+PERFIL_4_DIV!O46*'4º DIV'!G$4+PERFIL_4_DIV!W46*'4º DIV'!G$5+PERFIL_4_DIV!AE46*'4º DIV'!G$6</f>
        <v>0</v>
      </c>
      <c r="P63" s="68">
        <f>PERFIL_4_DIV!H46*'4º DIV'!H$3+PERFIL_4_DIV!P46*'4º DIV'!H$4+PERFIL_4_DIV!X46*'4º DIV'!H$5+PERFIL_4_DIV!AF46*'4º DIV'!H$6</f>
        <v>0</v>
      </c>
      <c r="Q63" s="68">
        <f>PERFIL_4_DIV!I46*'4º DIV'!I$3+PERFIL_4_DIV!Q46*'4º DIV'!I$4+PERFIL_4_DIV!Y46*'4º DIV'!I$5+PERFIL_4_DIV!AG46*'4º DIV'!I$6</f>
        <v>0</v>
      </c>
      <c r="R63" s="68">
        <f>PERFIL_4_DIV!J46*'4º DIV'!J$3+PERFIL_4_DIV!R46*'4º DIV'!J$4+PERFIL_4_DIV!Z46*'4º DIV'!J$5+PERFIL_4_DIV!AH46*'4º DIV'!J$6</f>
        <v>0</v>
      </c>
      <c r="S63" s="161">
        <f>IF(PERFIL_4_DIV!$AI46="",0,INDEX($A$8:$J$19,MATCH(PERFIL_4_DIV!$AI46,$B$8:$B$19,0),3))</f>
        <v>0</v>
      </c>
      <c r="T63" s="32">
        <f>IF(PERFIL_4_DIV!$AI46="",0,INDEX($A$8:$J$19,MATCH(PERFIL_4_DIV!$AI46,$B$8:$B$19,0),4))</f>
        <v>0</v>
      </c>
      <c r="U63" s="32">
        <f>IF(PERFIL_4_DIV!$AI46="",0,INDEX($A$8:$J$19,MATCH(PERFIL_4_DIV!$AI46,$B$8:$B$19,0),5))</f>
        <v>0</v>
      </c>
      <c r="V63" s="32">
        <f>IF(PERFIL_4_DIV!$AI46="",0,INDEX($A$8:$J$19,MATCH(PERFIL_4_DIV!$AI46,$B$8:$B$19,0),6))</f>
        <v>0</v>
      </c>
      <c r="W63" s="32">
        <f>IF(PERFIL_4_DIV!$AI46="",0,INDEX($A$8:$J$19,MATCH(PERFIL_4_DIV!$AI46,$B$8:$B$19,0),7))</f>
        <v>0</v>
      </c>
      <c r="X63" s="32">
        <f>IF(PERFIL_4_DIV!$AI46="",0,INDEX($A$8:$J$19,MATCH(PERFIL_4_DIV!$AI46,$B$8:$B$19,0),8))</f>
        <v>0</v>
      </c>
      <c r="Y63" s="32">
        <f>IF(PERFIL_4_DIV!$AI46="",0,INDEX($A$8:$J$19,MATCH(PERFIL_4_DIV!$AI46,$B$8:$B$19,0),9))</f>
        <v>0</v>
      </c>
      <c r="Z63" s="167">
        <f>IF(PERFIL_4_DIV!$AI46="",0,INDEX($A$8:$J$19,MATCH(PERFIL_4_DIV!$AI46,$B$8:$B$19,0),10))</f>
        <v>0</v>
      </c>
      <c r="AA63" s="68">
        <f>PERFIL_4_DIV!AJ46*'4º DIV'!S63</f>
        <v>0</v>
      </c>
      <c r="AB63" s="68">
        <f>PERFIL_4_DIV!AK46*'4º DIV'!T63</f>
        <v>0</v>
      </c>
      <c r="AC63" s="68">
        <f>PERFIL_4_DIV!AL46*'4º DIV'!U63</f>
        <v>0</v>
      </c>
      <c r="AD63" s="68">
        <f>PERFIL_4_DIV!AM46*'4º DIV'!V63</f>
        <v>0</v>
      </c>
      <c r="AE63" s="68">
        <f>PERFIL_4_DIV!AN46*'4º DIV'!W63</f>
        <v>0</v>
      </c>
      <c r="AF63" s="68">
        <f>PERFIL_4_DIV!AO46*'4º DIV'!X63</f>
        <v>0</v>
      </c>
      <c r="AG63" s="68">
        <f>PERFIL_4_DIV!AP46*'4º DIV'!Y63</f>
        <v>0</v>
      </c>
      <c r="AH63" s="68">
        <f>PERFIL_4_DIV!AQ46*'4º DIV'!Z63</f>
        <v>0</v>
      </c>
      <c r="AI63" s="161">
        <f>IF(PERFIL_4_DIV!$AR46="",0,INDEX($A$20:$J$25,MATCH(PERFIL_4_DIV!$AR46,$B$20:$B$25,0),3))</f>
        <v>0</v>
      </c>
      <c r="AJ63" s="32">
        <f>IF(PERFIL_4_DIV!$AR46="",0,INDEX($A$20:$J$25,MATCH(PERFIL_4_DIV!$AR46,$B$20:$B$25,0),4))</f>
        <v>0</v>
      </c>
      <c r="AK63" s="32">
        <f>IF(PERFIL_4_DIV!$AR46="",0,INDEX($A$20:$J$25,MATCH(PERFIL_4_DIV!$AR46,$B$20:$B$25,0),5))</f>
        <v>0</v>
      </c>
      <c r="AL63" s="32">
        <f>IF(PERFIL_4_DIV!$AR46="",0,INDEX($A$20:$J$25,MATCH(PERFIL_4_DIV!$AR46,$B$20:$B$25,0),6))</f>
        <v>0</v>
      </c>
      <c r="AM63" s="32">
        <f>IF(PERFIL_4_DIV!$AR46="",0,INDEX($A$20:$J$25,MATCH(PERFIL_4_DIV!$AR46,$B$20:$B$25,0),7))</f>
        <v>0</v>
      </c>
      <c r="AN63" s="32">
        <f>IF(PERFIL_4_DIV!$AR46="",0,INDEX($A$20:$J$25,MATCH(PERFIL_4_DIV!$AR46,$B$20:$B$25,0),8))</f>
        <v>0</v>
      </c>
      <c r="AO63" s="32">
        <f>IF(PERFIL_4_DIV!$AR46="",0,INDEX($A$20:$J$25,MATCH(PERFIL_4_DIV!$AR46,$B$20:$B$25,0),9))</f>
        <v>0</v>
      </c>
      <c r="AP63" s="167">
        <f>IF(PERFIL_4_DIV!$AR46="",0,INDEX($A$20:$J$25,MATCH(PERFIL_4_DIV!$AR46,$B$20:$B$25,0),10))</f>
        <v>0</v>
      </c>
      <c r="AQ63" s="32">
        <f>PERFIL_4_DIV!AS46*'4º DIV'!AI63</f>
        <v>0</v>
      </c>
      <c r="AR63" s="32">
        <f>PERFIL_4_DIV!AT46*'4º DIV'!AJ63</f>
        <v>0</v>
      </c>
      <c r="AS63" s="32">
        <f>PERFIL_4_DIV!AU46*'4º DIV'!AK63</f>
        <v>0</v>
      </c>
      <c r="AT63" s="32">
        <f>PERFIL_4_DIV!AV46*'4º DIV'!AL63</f>
        <v>0</v>
      </c>
      <c r="AU63" s="32">
        <f>PERFIL_4_DIV!AW46*'4º DIV'!AM63</f>
        <v>0</v>
      </c>
      <c r="AV63" s="32">
        <f>PERFIL_4_DIV!AX46*'4º DIV'!AN63</f>
        <v>0</v>
      </c>
      <c r="AW63" s="32">
        <f>PERFIL_4_DIV!AY46*'4º DIV'!AO63</f>
        <v>0</v>
      </c>
      <c r="AX63" s="167">
        <f>PERFIL_4_DIV!AZ46*'4º DIV'!AP63</f>
        <v>0</v>
      </c>
      <c r="AY63" s="32">
        <f t="shared" si="1"/>
        <v>0</v>
      </c>
      <c r="AZ63" s="32">
        <f t="shared" si="2"/>
        <v>0</v>
      </c>
      <c r="BA63" s="32">
        <f t="shared" si="3"/>
        <v>0</v>
      </c>
      <c r="BB63" s="32">
        <f t="shared" si="4"/>
        <v>0</v>
      </c>
      <c r="BC63" s="32">
        <f t="shared" si="5"/>
        <v>0</v>
      </c>
      <c r="BD63" s="32">
        <f t="shared" si="6"/>
        <v>0</v>
      </c>
      <c r="BE63" s="32">
        <f t="shared" si="7"/>
        <v>0</v>
      </c>
      <c r="BF63" s="167">
        <f t="shared" si="8"/>
        <v>0</v>
      </c>
    </row>
    <row r="64" spans="1:58">
      <c r="A64" s="29">
        <v>34</v>
      </c>
      <c r="B64" s="28" t="s">
        <v>134</v>
      </c>
      <c r="C64" s="161">
        <f t="shared" si="9"/>
        <v>25</v>
      </c>
      <c r="D64" s="32">
        <f t="shared" si="10"/>
        <v>18</v>
      </c>
      <c r="E64" s="32">
        <f t="shared" si="11"/>
        <v>26</v>
      </c>
      <c r="F64" s="32">
        <f t="shared" si="12"/>
        <v>17</v>
      </c>
      <c r="G64" s="32">
        <f t="shared" si="13"/>
        <v>39</v>
      </c>
      <c r="H64" s="32">
        <f t="shared" si="14"/>
        <v>27</v>
      </c>
      <c r="I64" s="32">
        <f t="shared" si="15"/>
        <v>14</v>
      </c>
      <c r="J64" s="32">
        <f t="shared" si="16"/>
        <v>18</v>
      </c>
      <c r="K64" s="154">
        <f>PERFIL_4_DIV!C47*'4º DIV'!C$3+PERFIL_4_DIV!K47*'4º DIV'!C$4+PERFIL_4_DIV!S47*'4º DIV'!C$5+PERFIL_4_DIV!AA47*'4º DIV'!C$6</f>
        <v>0</v>
      </c>
      <c r="L64" s="68">
        <f>PERFIL_4_DIV!D47*'4º DIV'!D$3+PERFIL_4_DIV!L47*'4º DIV'!D$4+PERFIL_4_DIV!T47*'4º DIV'!D$5+PERFIL_4_DIV!AB47*'4º DIV'!D$6</f>
        <v>0</v>
      </c>
      <c r="M64" s="68">
        <f>PERFIL_4_DIV!E47*'4º DIV'!E$3+PERFIL_4_DIV!M47*'4º DIV'!E$4+PERFIL_4_DIV!U47*'4º DIV'!E$5+PERFIL_4_DIV!AC47*'4º DIV'!E$6</f>
        <v>0</v>
      </c>
      <c r="N64" s="68">
        <f>PERFIL_4_DIV!F47*'4º DIV'!F$3+PERFIL_4_DIV!N47*'4º DIV'!F$4+PERFIL_4_DIV!V47*'4º DIV'!F$5+PERFIL_4_DIV!AD47*'4º DIV'!F$6</f>
        <v>0</v>
      </c>
      <c r="O64" s="68">
        <f>PERFIL_4_DIV!G47*'4º DIV'!G$3+PERFIL_4_DIV!O47*'4º DIV'!G$4+PERFIL_4_DIV!W47*'4º DIV'!G$5+PERFIL_4_DIV!AE47*'4º DIV'!G$6</f>
        <v>0</v>
      </c>
      <c r="P64" s="68">
        <f>PERFIL_4_DIV!H47*'4º DIV'!H$3+PERFIL_4_DIV!P47*'4º DIV'!H$4+PERFIL_4_DIV!X47*'4º DIV'!H$5+PERFIL_4_DIV!AF47*'4º DIV'!H$6</f>
        <v>0</v>
      </c>
      <c r="Q64" s="68">
        <f>PERFIL_4_DIV!I47*'4º DIV'!I$3+PERFIL_4_DIV!Q47*'4º DIV'!I$4+PERFIL_4_DIV!Y47*'4º DIV'!I$5+PERFIL_4_DIV!AG47*'4º DIV'!I$6</f>
        <v>0</v>
      </c>
      <c r="R64" s="68">
        <f>PERFIL_4_DIV!J47*'4º DIV'!J$3+PERFIL_4_DIV!R47*'4º DIV'!J$4+PERFIL_4_DIV!Z47*'4º DIV'!J$5+PERFIL_4_DIV!AH47*'4º DIV'!J$6</f>
        <v>0</v>
      </c>
      <c r="S64" s="161">
        <f>IF(PERFIL_4_DIV!$AI47="",0,INDEX($A$8:$J$19,MATCH(PERFIL_4_DIV!$AI47,$B$8:$B$19,0),3))</f>
        <v>0</v>
      </c>
      <c r="T64" s="32">
        <f>IF(PERFIL_4_DIV!$AI47="",0,INDEX($A$8:$J$19,MATCH(PERFIL_4_DIV!$AI47,$B$8:$B$19,0),4))</f>
        <v>0</v>
      </c>
      <c r="U64" s="32">
        <f>IF(PERFIL_4_DIV!$AI47="",0,INDEX($A$8:$J$19,MATCH(PERFIL_4_DIV!$AI47,$B$8:$B$19,0),5))</f>
        <v>0</v>
      </c>
      <c r="V64" s="32">
        <f>IF(PERFIL_4_DIV!$AI47="",0,INDEX($A$8:$J$19,MATCH(PERFIL_4_DIV!$AI47,$B$8:$B$19,0),6))</f>
        <v>0</v>
      </c>
      <c r="W64" s="32">
        <f>IF(PERFIL_4_DIV!$AI47="",0,INDEX($A$8:$J$19,MATCH(PERFIL_4_DIV!$AI47,$B$8:$B$19,0),7))</f>
        <v>0</v>
      </c>
      <c r="X64" s="32">
        <f>IF(PERFIL_4_DIV!$AI47="",0,INDEX($A$8:$J$19,MATCH(PERFIL_4_DIV!$AI47,$B$8:$B$19,0),8))</f>
        <v>0</v>
      </c>
      <c r="Y64" s="32">
        <f>IF(PERFIL_4_DIV!$AI47="",0,INDEX($A$8:$J$19,MATCH(PERFIL_4_DIV!$AI47,$B$8:$B$19,0),9))</f>
        <v>0</v>
      </c>
      <c r="Z64" s="167">
        <f>IF(PERFIL_4_DIV!$AI47="",0,INDEX($A$8:$J$19,MATCH(PERFIL_4_DIV!$AI47,$B$8:$B$19,0),10))</f>
        <v>0</v>
      </c>
      <c r="AA64" s="68">
        <f>PERFIL_4_DIV!AJ47*'4º DIV'!S64</f>
        <v>0</v>
      </c>
      <c r="AB64" s="68">
        <f>PERFIL_4_DIV!AK47*'4º DIV'!T64</f>
        <v>0</v>
      </c>
      <c r="AC64" s="68">
        <f>PERFIL_4_DIV!AL47*'4º DIV'!U64</f>
        <v>0</v>
      </c>
      <c r="AD64" s="68">
        <f>PERFIL_4_DIV!AM47*'4º DIV'!V64</f>
        <v>0</v>
      </c>
      <c r="AE64" s="68">
        <f>PERFIL_4_DIV!AN47*'4º DIV'!W64</f>
        <v>0</v>
      </c>
      <c r="AF64" s="68">
        <f>PERFIL_4_DIV!AO47*'4º DIV'!X64</f>
        <v>0</v>
      </c>
      <c r="AG64" s="68">
        <f>PERFIL_4_DIV!AP47*'4º DIV'!Y64</f>
        <v>0</v>
      </c>
      <c r="AH64" s="68">
        <f>PERFIL_4_DIV!AQ47*'4º DIV'!Z64</f>
        <v>0</v>
      </c>
      <c r="AI64" s="161">
        <f>IF(PERFIL_4_DIV!$AR47="",0,INDEX($A$20:$J$25,MATCH(PERFIL_4_DIV!$AR47,$B$20:$B$25,0),3))</f>
        <v>0</v>
      </c>
      <c r="AJ64" s="32">
        <f>IF(PERFIL_4_DIV!$AR47="",0,INDEX($A$20:$J$25,MATCH(PERFIL_4_DIV!$AR47,$B$20:$B$25,0),4))</f>
        <v>0</v>
      </c>
      <c r="AK64" s="32">
        <f>IF(PERFIL_4_DIV!$AR47="",0,INDEX($A$20:$J$25,MATCH(PERFIL_4_DIV!$AR47,$B$20:$B$25,0),5))</f>
        <v>0</v>
      </c>
      <c r="AL64" s="32">
        <f>IF(PERFIL_4_DIV!$AR47="",0,INDEX($A$20:$J$25,MATCH(PERFIL_4_DIV!$AR47,$B$20:$B$25,0),6))</f>
        <v>0</v>
      </c>
      <c r="AM64" s="32">
        <f>IF(PERFIL_4_DIV!$AR47="",0,INDEX($A$20:$J$25,MATCH(PERFIL_4_DIV!$AR47,$B$20:$B$25,0),7))</f>
        <v>0</v>
      </c>
      <c r="AN64" s="32">
        <f>IF(PERFIL_4_DIV!$AR47="",0,INDEX($A$20:$J$25,MATCH(PERFIL_4_DIV!$AR47,$B$20:$B$25,0),8))</f>
        <v>0</v>
      </c>
      <c r="AO64" s="32">
        <f>IF(PERFIL_4_DIV!$AR47="",0,INDEX($A$20:$J$25,MATCH(PERFIL_4_DIV!$AR47,$B$20:$B$25,0),9))</f>
        <v>0</v>
      </c>
      <c r="AP64" s="167">
        <f>IF(PERFIL_4_DIV!$AR47="",0,INDEX($A$20:$J$25,MATCH(PERFIL_4_DIV!$AR47,$B$20:$B$25,0),10))</f>
        <v>0</v>
      </c>
      <c r="AQ64" s="32">
        <f>PERFIL_4_DIV!AS47*'4º DIV'!AI64</f>
        <v>0</v>
      </c>
      <c r="AR64" s="32">
        <f>PERFIL_4_DIV!AT47*'4º DIV'!AJ64</f>
        <v>0</v>
      </c>
      <c r="AS64" s="32">
        <f>PERFIL_4_DIV!AU47*'4º DIV'!AK64</f>
        <v>0</v>
      </c>
      <c r="AT64" s="32">
        <f>PERFIL_4_DIV!AV47*'4º DIV'!AL64</f>
        <v>0</v>
      </c>
      <c r="AU64" s="32">
        <f>PERFIL_4_DIV!AW47*'4º DIV'!AM64</f>
        <v>0</v>
      </c>
      <c r="AV64" s="32">
        <f>PERFIL_4_DIV!AX47*'4º DIV'!AN64</f>
        <v>0</v>
      </c>
      <c r="AW64" s="32">
        <f>PERFIL_4_DIV!AY47*'4º DIV'!AO64</f>
        <v>0</v>
      </c>
      <c r="AX64" s="167">
        <f>PERFIL_4_DIV!AZ47*'4º DIV'!AP64</f>
        <v>0</v>
      </c>
      <c r="AY64" s="32">
        <f t="shared" si="1"/>
        <v>0</v>
      </c>
      <c r="AZ64" s="32">
        <f t="shared" si="2"/>
        <v>0</v>
      </c>
      <c r="BA64" s="32">
        <f t="shared" si="3"/>
        <v>0</v>
      </c>
      <c r="BB64" s="32">
        <f t="shared" si="4"/>
        <v>0</v>
      </c>
      <c r="BC64" s="32">
        <f t="shared" si="5"/>
        <v>0</v>
      </c>
      <c r="BD64" s="32">
        <f t="shared" si="6"/>
        <v>0</v>
      </c>
      <c r="BE64" s="32">
        <f t="shared" si="7"/>
        <v>0</v>
      </c>
      <c r="BF64" s="167">
        <f t="shared" si="8"/>
        <v>0</v>
      </c>
    </row>
    <row r="65" spans="1:58">
      <c r="A65" s="66">
        <v>35</v>
      </c>
      <c r="B65" s="30" t="s">
        <v>135</v>
      </c>
      <c r="C65" s="161">
        <f t="shared" si="9"/>
        <v>25</v>
      </c>
      <c r="D65" s="32">
        <f t="shared" si="10"/>
        <v>18</v>
      </c>
      <c r="E65" s="32">
        <f t="shared" si="11"/>
        <v>26</v>
      </c>
      <c r="F65" s="32">
        <f t="shared" si="12"/>
        <v>17</v>
      </c>
      <c r="G65" s="32">
        <f t="shared" si="13"/>
        <v>39</v>
      </c>
      <c r="H65" s="32">
        <f t="shared" si="14"/>
        <v>27</v>
      </c>
      <c r="I65" s="32">
        <f t="shared" si="15"/>
        <v>14</v>
      </c>
      <c r="J65" s="32">
        <f t="shared" si="16"/>
        <v>18</v>
      </c>
      <c r="K65" s="154">
        <f>PERFIL_4_DIV!C48*'4º DIV'!C$3+PERFIL_4_DIV!K48*'4º DIV'!C$4+PERFIL_4_DIV!S48*'4º DIV'!C$5+PERFIL_4_DIV!AA48*'4º DIV'!C$6</f>
        <v>0</v>
      </c>
      <c r="L65" s="68">
        <f>PERFIL_4_DIV!D48*'4º DIV'!D$3+PERFIL_4_DIV!L48*'4º DIV'!D$4+PERFIL_4_DIV!T48*'4º DIV'!D$5+PERFIL_4_DIV!AB48*'4º DIV'!D$6</f>
        <v>0</v>
      </c>
      <c r="M65" s="68">
        <f>PERFIL_4_DIV!E48*'4º DIV'!E$3+PERFIL_4_DIV!M48*'4º DIV'!E$4+PERFIL_4_DIV!U48*'4º DIV'!E$5+PERFIL_4_DIV!AC48*'4º DIV'!E$6</f>
        <v>0</v>
      </c>
      <c r="N65" s="68">
        <f>PERFIL_4_DIV!F48*'4º DIV'!F$3+PERFIL_4_DIV!N48*'4º DIV'!F$4+PERFIL_4_DIV!V48*'4º DIV'!F$5+PERFIL_4_DIV!AD48*'4º DIV'!F$6</f>
        <v>0</v>
      </c>
      <c r="O65" s="68">
        <f>PERFIL_4_DIV!G48*'4º DIV'!G$3+PERFIL_4_DIV!O48*'4º DIV'!G$4+PERFIL_4_DIV!W48*'4º DIV'!G$5+PERFIL_4_DIV!AE48*'4º DIV'!G$6</f>
        <v>0</v>
      </c>
      <c r="P65" s="68">
        <f>PERFIL_4_DIV!H48*'4º DIV'!H$3+PERFIL_4_DIV!P48*'4º DIV'!H$4+PERFIL_4_DIV!X48*'4º DIV'!H$5+PERFIL_4_DIV!AF48*'4º DIV'!H$6</f>
        <v>0</v>
      </c>
      <c r="Q65" s="68">
        <f>PERFIL_4_DIV!I48*'4º DIV'!I$3+PERFIL_4_DIV!Q48*'4º DIV'!I$4+PERFIL_4_DIV!Y48*'4º DIV'!I$5+PERFIL_4_DIV!AG48*'4º DIV'!I$6</f>
        <v>0</v>
      </c>
      <c r="R65" s="68">
        <f>PERFIL_4_DIV!J48*'4º DIV'!J$3+PERFIL_4_DIV!R48*'4º DIV'!J$4+PERFIL_4_DIV!Z48*'4º DIV'!J$5+PERFIL_4_DIV!AH48*'4º DIV'!J$6</f>
        <v>0</v>
      </c>
      <c r="S65" s="161">
        <f>IF(PERFIL_4_DIV!$AI48="",0,INDEX($A$8:$J$19,MATCH(PERFIL_4_DIV!$AI48,$B$8:$B$19,0),3))</f>
        <v>0</v>
      </c>
      <c r="T65" s="32">
        <f>IF(PERFIL_4_DIV!$AI48="",0,INDEX($A$8:$J$19,MATCH(PERFIL_4_DIV!$AI48,$B$8:$B$19,0),4))</f>
        <v>0</v>
      </c>
      <c r="U65" s="32">
        <f>IF(PERFIL_4_DIV!$AI48="",0,INDEX($A$8:$J$19,MATCH(PERFIL_4_DIV!$AI48,$B$8:$B$19,0),5))</f>
        <v>0</v>
      </c>
      <c r="V65" s="32">
        <f>IF(PERFIL_4_DIV!$AI48="",0,INDEX($A$8:$J$19,MATCH(PERFIL_4_DIV!$AI48,$B$8:$B$19,0),6))</f>
        <v>0</v>
      </c>
      <c r="W65" s="32">
        <f>IF(PERFIL_4_DIV!$AI48="",0,INDEX($A$8:$J$19,MATCH(PERFIL_4_DIV!$AI48,$B$8:$B$19,0),7))</f>
        <v>0</v>
      </c>
      <c r="X65" s="32">
        <f>IF(PERFIL_4_DIV!$AI48="",0,INDEX($A$8:$J$19,MATCH(PERFIL_4_DIV!$AI48,$B$8:$B$19,0),8))</f>
        <v>0</v>
      </c>
      <c r="Y65" s="32">
        <f>IF(PERFIL_4_DIV!$AI48="",0,INDEX($A$8:$J$19,MATCH(PERFIL_4_DIV!$AI48,$B$8:$B$19,0),9))</f>
        <v>0</v>
      </c>
      <c r="Z65" s="167">
        <f>IF(PERFIL_4_DIV!$AI48="",0,INDEX($A$8:$J$19,MATCH(PERFIL_4_DIV!$AI48,$B$8:$B$19,0),10))</f>
        <v>0</v>
      </c>
      <c r="AA65" s="68">
        <f>PERFIL_4_DIV!AJ48*'4º DIV'!S65</f>
        <v>0</v>
      </c>
      <c r="AB65" s="68">
        <f>PERFIL_4_DIV!AK48*'4º DIV'!T65</f>
        <v>0</v>
      </c>
      <c r="AC65" s="68">
        <f>PERFIL_4_DIV!AL48*'4º DIV'!U65</f>
        <v>0</v>
      </c>
      <c r="AD65" s="68">
        <f>PERFIL_4_DIV!AM48*'4º DIV'!V65</f>
        <v>0</v>
      </c>
      <c r="AE65" s="68">
        <f>PERFIL_4_DIV!AN48*'4º DIV'!W65</f>
        <v>0</v>
      </c>
      <c r="AF65" s="68">
        <f>PERFIL_4_DIV!AO48*'4º DIV'!X65</f>
        <v>0</v>
      </c>
      <c r="AG65" s="68">
        <f>PERFIL_4_DIV!AP48*'4º DIV'!Y65</f>
        <v>0</v>
      </c>
      <c r="AH65" s="68">
        <f>PERFIL_4_DIV!AQ48*'4º DIV'!Z65</f>
        <v>0</v>
      </c>
      <c r="AI65" s="161">
        <f>IF(PERFIL_4_DIV!$AR48="",0,INDEX($A$20:$J$25,MATCH(PERFIL_4_DIV!$AR48,$B$20:$B$25,0),3))</f>
        <v>0</v>
      </c>
      <c r="AJ65" s="32">
        <f>IF(PERFIL_4_DIV!$AR48="",0,INDEX($A$20:$J$25,MATCH(PERFIL_4_DIV!$AR48,$B$20:$B$25,0),4))</f>
        <v>0</v>
      </c>
      <c r="AK65" s="32">
        <f>IF(PERFIL_4_DIV!$AR48="",0,INDEX($A$20:$J$25,MATCH(PERFIL_4_DIV!$AR48,$B$20:$B$25,0),5))</f>
        <v>0</v>
      </c>
      <c r="AL65" s="32">
        <f>IF(PERFIL_4_DIV!$AR48="",0,INDEX($A$20:$J$25,MATCH(PERFIL_4_DIV!$AR48,$B$20:$B$25,0),6))</f>
        <v>0</v>
      </c>
      <c r="AM65" s="32">
        <f>IF(PERFIL_4_DIV!$AR48="",0,INDEX($A$20:$J$25,MATCH(PERFIL_4_DIV!$AR48,$B$20:$B$25,0),7))</f>
        <v>0</v>
      </c>
      <c r="AN65" s="32">
        <f>IF(PERFIL_4_DIV!$AR48="",0,INDEX($A$20:$J$25,MATCH(PERFIL_4_DIV!$AR48,$B$20:$B$25,0),8))</f>
        <v>0</v>
      </c>
      <c r="AO65" s="32">
        <f>IF(PERFIL_4_DIV!$AR48="",0,INDEX($A$20:$J$25,MATCH(PERFIL_4_DIV!$AR48,$B$20:$B$25,0),9))</f>
        <v>0</v>
      </c>
      <c r="AP65" s="167">
        <f>IF(PERFIL_4_DIV!$AR48="",0,INDEX($A$20:$J$25,MATCH(PERFIL_4_DIV!$AR48,$B$20:$B$25,0),10))</f>
        <v>0</v>
      </c>
      <c r="AQ65" s="32">
        <f>PERFIL_4_DIV!AS48*'4º DIV'!AI65</f>
        <v>0</v>
      </c>
      <c r="AR65" s="32">
        <f>PERFIL_4_DIV!AT48*'4º DIV'!AJ65</f>
        <v>0</v>
      </c>
      <c r="AS65" s="32">
        <f>PERFIL_4_DIV!AU48*'4º DIV'!AK65</f>
        <v>0</v>
      </c>
      <c r="AT65" s="32">
        <f>PERFIL_4_DIV!AV48*'4º DIV'!AL65</f>
        <v>0</v>
      </c>
      <c r="AU65" s="32">
        <f>PERFIL_4_DIV!AW48*'4º DIV'!AM65</f>
        <v>0</v>
      </c>
      <c r="AV65" s="32">
        <f>PERFIL_4_DIV!AX48*'4º DIV'!AN65</f>
        <v>0</v>
      </c>
      <c r="AW65" s="32">
        <f>PERFIL_4_DIV!AY48*'4º DIV'!AO65</f>
        <v>0</v>
      </c>
      <c r="AX65" s="167">
        <f>PERFIL_4_DIV!AZ48*'4º DIV'!AP65</f>
        <v>0</v>
      </c>
      <c r="AY65" s="32">
        <f t="shared" si="1"/>
        <v>0</v>
      </c>
      <c r="AZ65" s="32">
        <f t="shared" si="2"/>
        <v>0</v>
      </c>
      <c r="BA65" s="32">
        <f t="shared" si="3"/>
        <v>0</v>
      </c>
      <c r="BB65" s="32">
        <f t="shared" si="4"/>
        <v>0</v>
      </c>
      <c r="BC65" s="32">
        <f t="shared" si="5"/>
        <v>0</v>
      </c>
      <c r="BD65" s="32">
        <f t="shared" si="6"/>
        <v>0</v>
      </c>
      <c r="BE65" s="32">
        <f t="shared" si="7"/>
        <v>0</v>
      </c>
      <c r="BF65" s="167">
        <f t="shared" si="8"/>
        <v>0</v>
      </c>
    </row>
    <row r="66" spans="1:58">
      <c r="A66" s="29">
        <v>36</v>
      </c>
      <c r="B66" s="28" t="s">
        <v>136</v>
      </c>
      <c r="C66" s="161">
        <f t="shared" si="9"/>
        <v>25</v>
      </c>
      <c r="D66" s="32">
        <f t="shared" si="10"/>
        <v>18</v>
      </c>
      <c r="E66" s="32">
        <f t="shared" si="11"/>
        <v>26</v>
      </c>
      <c r="F66" s="32">
        <f t="shared" si="12"/>
        <v>17</v>
      </c>
      <c r="G66" s="32">
        <f t="shared" si="13"/>
        <v>39</v>
      </c>
      <c r="H66" s="32">
        <f t="shared" si="14"/>
        <v>27</v>
      </c>
      <c r="I66" s="32">
        <f t="shared" si="15"/>
        <v>14</v>
      </c>
      <c r="J66" s="32">
        <f t="shared" si="16"/>
        <v>18</v>
      </c>
      <c r="K66" s="154">
        <f>PERFIL_4_DIV!C49*'4º DIV'!C$3+PERFIL_4_DIV!K49*'4º DIV'!C$4+PERFIL_4_DIV!S49*'4º DIV'!C$5+PERFIL_4_DIV!AA49*'4º DIV'!C$6</f>
        <v>0</v>
      </c>
      <c r="L66" s="68">
        <f>PERFIL_4_DIV!D49*'4º DIV'!D$3+PERFIL_4_DIV!L49*'4º DIV'!D$4+PERFIL_4_DIV!T49*'4º DIV'!D$5+PERFIL_4_DIV!AB49*'4º DIV'!D$6</f>
        <v>0</v>
      </c>
      <c r="M66" s="68">
        <f>PERFIL_4_DIV!E49*'4º DIV'!E$3+PERFIL_4_DIV!M49*'4º DIV'!E$4+PERFIL_4_DIV!U49*'4º DIV'!E$5+PERFIL_4_DIV!AC49*'4º DIV'!E$6</f>
        <v>0</v>
      </c>
      <c r="N66" s="68">
        <f>PERFIL_4_DIV!F49*'4º DIV'!F$3+PERFIL_4_DIV!N49*'4º DIV'!F$4+PERFIL_4_DIV!V49*'4º DIV'!F$5+PERFIL_4_DIV!AD49*'4º DIV'!F$6</f>
        <v>0</v>
      </c>
      <c r="O66" s="68">
        <f>PERFIL_4_DIV!G49*'4º DIV'!G$3+PERFIL_4_DIV!O49*'4º DIV'!G$4+PERFIL_4_DIV!W49*'4º DIV'!G$5+PERFIL_4_DIV!AE49*'4º DIV'!G$6</f>
        <v>0</v>
      </c>
      <c r="P66" s="68">
        <f>PERFIL_4_DIV!H49*'4º DIV'!H$3+PERFIL_4_DIV!P49*'4º DIV'!H$4+PERFIL_4_DIV!X49*'4º DIV'!H$5+PERFIL_4_DIV!AF49*'4º DIV'!H$6</f>
        <v>0</v>
      </c>
      <c r="Q66" s="68">
        <f>PERFIL_4_DIV!I49*'4º DIV'!I$3+PERFIL_4_DIV!Q49*'4º DIV'!I$4+PERFIL_4_DIV!Y49*'4º DIV'!I$5+PERFIL_4_DIV!AG49*'4º DIV'!I$6</f>
        <v>0</v>
      </c>
      <c r="R66" s="68">
        <f>PERFIL_4_DIV!J49*'4º DIV'!J$3+PERFIL_4_DIV!R49*'4º DIV'!J$4+PERFIL_4_DIV!Z49*'4º DIV'!J$5+PERFIL_4_DIV!AH49*'4º DIV'!J$6</f>
        <v>0</v>
      </c>
      <c r="S66" s="161">
        <f>IF(PERFIL_4_DIV!$AI49="",0,INDEX($A$8:$J$19,MATCH(PERFIL_4_DIV!$AI49,$B$8:$B$19,0),3))</f>
        <v>0</v>
      </c>
      <c r="T66" s="32">
        <f>IF(PERFIL_4_DIV!$AI49="",0,INDEX($A$8:$J$19,MATCH(PERFIL_4_DIV!$AI49,$B$8:$B$19,0),4))</f>
        <v>0</v>
      </c>
      <c r="U66" s="32">
        <f>IF(PERFIL_4_DIV!$AI49="",0,INDEX($A$8:$J$19,MATCH(PERFIL_4_DIV!$AI49,$B$8:$B$19,0),5))</f>
        <v>0</v>
      </c>
      <c r="V66" s="32">
        <f>IF(PERFIL_4_DIV!$AI49="",0,INDEX($A$8:$J$19,MATCH(PERFIL_4_DIV!$AI49,$B$8:$B$19,0),6))</f>
        <v>0</v>
      </c>
      <c r="W66" s="32">
        <f>IF(PERFIL_4_DIV!$AI49="",0,INDEX($A$8:$J$19,MATCH(PERFIL_4_DIV!$AI49,$B$8:$B$19,0),7))</f>
        <v>0</v>
      </c>
      <c r="X66" s="32">
        <f>IF(PERFIL_4_DIV!$AI49="",0,INDEX($A$8:$J$19,MATCH(PERFIL_4_DIV!$AI49,$B$8:$B$19,0),8))</f>
        <v>0</v>
      </c>
      <c r="Y66" s="32">
        <f>IF(PERFIL_4_DIV!$AI49="",0,INDEX($A$8:$J$19,MATCH(PERFIL_4_DIV!$AI49,$B$8:$B$19,0),9))</f>
        <v>0</v>
      </c>
      <c r="Z66" s="167">
        <f>IF(PERFIL_4_DIV!$AI49="",0,INDEX($A$8:$J$19,MATCH(PERFIL_4_DIV!$AI49,$B$8:$B$19,0),10))</f>
        <v>0</v>
      </c>
      <c r="AA66" s="68">
        <f>PERFIL_4_DIV!AJ49*'4º DIV'!S66</f>
        <v>0</v>
      </c>
      <c r="AB66" s="68">
        <f>PERFIL_4_DIV!AK49*'4º DIV'!T66</f>
        <v>0</v>
      </c>
      <c r="AC66" s="68">
        <f>PERFIL_4_DIV!AL49*'4º DIV'!U66</f>
        <v>0</v>
      </c>
      <c r="AD66" s="68">
        <f>PERFIL_4_DIV!AM49*'4º DIV'!V66</f>
        <v>0</v>
      </c>
      <c r="AE66" s="68">
        <f>PERFIL_4_DIV!AN49*'4º DIV'!W66</f>
        <v>0</v>
      </c>
      <c r="AF66" s="68">
        <f>PERFIL_4_DIV!AO49*'4º DIV'!X66</f>
        <v>0</v>
      </c>
      <c r="AG66" s="68">
        <f>PERFIL_4_DIV!AP49*'4º DIV'!Y66</f>
        <v>0</v>
      </c>
      <c r="AH66" s="68">
        <f>PERFIL_4_DIV!AQ49*'4º DIV'!Z66</f>
        <v>0</v>
      </c>
      <c r="AI66" s="161">
        <f>IF(PERFIL_4_DIV!$AR49="",0,INDEX($A$20:$J$25,MATCH(PERFIL_4_DIV!$AR49,$B$20:$B$25,0),3))</f>
        <v>0</v>
      </c>
      <c r="AJ66" s="32">
        <f>IF(PERFIL_4_DIV!$AR49="",0,INDEX($A$20:$J$25,MATCH(PERFIL_4_DIV!$AR49,$B$20:$B$25,0),4))</f>
        <v>0</v>
      </c>
      <c r="AK66" s="32">
        <f>IF(PERFIL_4_DIV!$AR49="",0,INDEX($A$20:$J$25,MATCH(PERFIL_4_DIV!$AR49,$B$20:$B$25,0),5))</f>
        <v>0</v>
      </c>
      <c r="AL66" s="32">
        <f>IF(PERFIL_4_DIV!$AR49="",0,INDEX($A$20:$J$25,MATCH(PERFIL_4_DIV!$AR49,$B$20:$B$25,0),6))</f>
        <v>0</v>
      </c>
      <c r="AM66" s="32">
        <f>IF(PERFIL_4_DIV!$AR49="",0,INDEX($A$20:$J$25,MATCH(PERFIL_4_DIV!$AR49,$B$20:$B$25,0),7))</f>
        <v>0</v>
      </c>
      <c r="AN66" s="32">
        <f>IF(PERFIL_4_DIV!$AR49="",0,INDEX($A$20:$J$25,MATCH(PERFIL_4_DIV!$AR49,$B$20:$B$25,0),8))</f>
        <v>0</v>
      </c>
      <c r="AO66" s="32">
        <f>IF(PERFIL_4_DIV!$AR49="",0,INDEX($A$20:$J$25,MATCH(PERFIL_4_DIV!$AR49,$B$20:$B$25,0),9))</f>
        <v>0</v>
      </c>
      <c r="AP66" s="167">
        <f>IF(PERFIL_4_DIV!$AR49="",0,INDEX($A$20:$J$25,MATCH(PERFIL_4_DIV!$AR49,$B$20:$B$25,0),10))</f>
        <v>0</v>
      </c>
      <c r="AQ66" s="32">
        <f>PERFIL_4_DIV!AS49*'4º DIV'!AI66</f>
        <v>0</v>
      </c>
      <c r="AR66" s="32">
        <f>PERFIL_4_DIV!AT49*'4º DIV'!AJ66</f>
        <v>0</v>
      </c>
      <c r="AS66" s="32">
        <f>PERFIL_4_DIV!AU49*'4º DIV'!AK66</f>
        <v>0</v>
      </c>
      <c r="AT66" s="32">
        <f>PERFIL_4_DIV!AV49*'4º DIV'!AL66</f>
        <v>0</v>
      </c>
      <c r="AU66" s="32">
        <f>PERFIL_4_DIV!AW49*'4º DIV'!AM66</f>
        <v>0</v>
      </c>
      <c r="AV66" s="32">
        <f>PERFIL_4_DIV!AX49*'4º DIV'!AN66</f>
        <v>0</v>
      </c>
      <c r="AW66" s="32">
        <f>PERFIL_4_DIV!AY49*'4º DIV'!AO66</f>
        <v>0</v>
      </c>
      <c r="AX66" s="167">
        <f>PERFIL_4_DIV!AZ49*'4º DIV'!AP66</f>
        <v>0</v>
      </c>
      <c r="AY66" s="32">
        <f t="shared" si="1"/>
        <v>0</v>
      </c>
      <c r="AZ66" s="32">
        <f t="shared" si="2"/>
        <v>0</v>
      </c>
      <c r="BA66" s="32">
        <f t="shared" si="3"/>
        <v>0</v>
      </c>
      <c r="BB66" s="32">
        <f t="shared" si="4"/>
        <v>0</v>
      </c>
      <c r="BC66" s="32">
        <f t="shared" si="5"/>
        <v>0</v>
      </c>
      <c r="BD66" s="32">
        <f t="shared" si="6"/>
        <v>0</v>
      </c>
      <c r="BE66" s="32">
        <f t="shared" si="7"/>
        <v>0</v>
      </c>
      <c r="BF66" s="167">
        <f t="shared" si="8"/>
        <v>0</v>
      </c>
    </row>
    <row r="67" spans="1:58">
      <c r="A67" s="29">
        <v>37</v>
      </c>
      <c r="B67" s="30" t="s">
        <v>137</v>
      </c>
      <c r="C67" s="161">
        <f t="shared" si="9"/>
        <v>25</v>
      </c>
      <c r="D67" s="32">
        <f t="shared" si="10"/>
        <v>18</v>
      </c>
      <c r="E67" s="32">
        <f t="shared" si="11"/>
        <v>26</v>
      </c>
      <c r="F67" s="32">
        <f t="shared" si="12"/>
        <v>17</v>
      </c>
      <c r="G67" s="32">
        <f t="shared" si="13"/>
        <v>39</v>
      </c>
      <c r="H67" s="32">
        <f t="shared" si="14"/>
        <v>27</v>
      </c>
      <c r="I67" s="32">
        <f t="shared" si="15"/>
        <v>14</v>
      </c>
      <c r="J67" s="32">
        <f t="shared" si="16"/>
        <v>18</v>
      </c>
      <c r="K67" s="154">
        <f>PERFIL_4_DIV!C50*'4º DIV'!C$3+PERFIL_4_DIV!K50*'4º DIV'!C$4+PERFIL_4_DIV!S50*'4º DIV'!C$5+PERFIL_4_DIV!AA50*'4º DIV'!C$6</f>
        <v>0</v>
      </c>
      <c r="L67" s="68">
        <f>PERFIL_4_DIV!D50*'4º DIV'!D$3+PERFIL_4_DIV!L50*'4º DIV'!D$4+PERFIL_4_DIV!T50*'4º DIV'!D$5+PERFIL_4_DIV!AB50*'4º DIV'!D$6</f>
        <v>0</v>
      </c>
      <c r="M67" s="68">
        <f>PERFIL_4_DIV!E50*'4º DIV'!E$3+PERFIL_4_DIV!M50*'4º DIV'!E$4+PERFIL_4_DIV!U50*'4º DIV'!E$5+PERFIL_4_DIV!AC50*'4º DIV'!E$6</f>
        <v>0</v>
      </c>
      <c r="N67" s="68">
        <f>PERFIL_4_DIV!F50*'4º DIV'!F$3+PERFIL_4_DIV!N50*'4º DIV'!F$4+PERFIL_4_DIV!V50*'4º DIV'!F$5+PERFIL_4_DIV!AD50*'4º DIV'!F$6</f>
        <v>0</v>
      </c>
      <c r="O67" s="68">
        <f>PERFIL_4_DIV!G50*'4º DIV'!G$3+PERFIL_4_DIV!O50*'4º DIV'!G$4+PERFIL_4_DIV!W50*'4º DIV'!G$5+PERFIL_4_DIV!AE50*'4º DIV'!G$6</f>
        <v>0</v>
      </c>
      <c r="P67" s="68">
        <f>PERFIL_4_DIV!H50*'4º DIV'!H$3+PERFIL_4_DIV!P50*'4º DIV'!H$4+PERFIL_4_DIV!X50*'4º DIV'!H$5+PERFIL_4_DIV!AF50*'4º DIV'!H$6</f>
        <v>0</v>
      </c>
      <c r="Q67" s="68">
        <f>PERFIL_4_DIV!I50*'4º DIV'!I$3+PERFIL_4_DIV!Q50*'4º DIV'!I$4+PERFIL_4_DIV!Y50*'4º DIV'!I$5+PERFIL_4_DIV!AG50*'4º DIV'!I$6</f>
        <v>0</v>
      </c>
      <c r="R67" s="68">
        <f>PERFIL_4_DIV!J50*'4º DIV'!J$3+PERFIL_4_DIV!R50*'4º DIV'!J$4+PERFIL_4_DIV!Z50*'4º DIV'!J$5+PERFIL_4_DIV!AH50*'4º DIV'!J$6</f>
        <v>0</v>
      </c>
      <c r="S67" s="161">
        <f>IF(PERFIL_4_DIV!$AI50="",0,INDEX($A$8:$J$19,MATCH(PERFIL_4_DIV!$AI50,$B$8:$B$19,0),3))</f>
        <v>0</v>
      </c>
      <c r="T67" s="32">
        <f>IF(PERFIL_4_DIV!$AI50="",0,INDEX($A$8:$J$19,MATCH(PERFIL_4_DIV!$AI50,$B$8:$B$19,0),4))</f>
        <v>0</v>
      </c>
      <c r="U67" s="32">
        <f>IF(PERFIL_4_DIV!$AI50="",0,INDEX($A$8:$J$19,MATCH(PERFIL_4_DIV!$AI50,$B$8:$B$19,0),5))</f>
        <v>0</v>
      </c>
      <c r="V67" s="32">
        <f>IF(PERFIL_4_DIV!$AI50="",0,INDEX($A$8:$J$19,MATCH(PERFIL_4_DIV!$AI50,$B$8:$B$19,0),6))</f>
        <v>0</v>
      </c>
      <c r="W67" s="32">
        <f>IF(PERFIL_4_DIV!$AI50="",0,INDEX($A$8:$J$19,MATCH(PERFIL_4_DIV!$AI50,$B$8:$B$19,0),7))</f>
        <v>0</v>
      </c>
      <c r="X67" s="32">
        <f>IF(PERFIL_4_DIV!$AI50="",0,INDEX($A$8:$J$19,MATCH(PERFIL_4_DIV!$AI50,$B$8:$B$19,0),8))</f>
        <v>0</v>
      </c>
      <c r="Y67" s="32">
        <f>IF(PERFIL_4_DIV!$AI50="",0,INDEX($A$8:$J$19,MATCH(PERFIL_4_DIV!$AI50,$B$8:$B$19,0),9))</f>
        <v>0</v>
      </c>
      <c r="Z67" s="167">
        <f>IF(PERFIL_4_DIV!$AI50="",0,INDEX($A$8:$J$19,MATCH(PERFIL_4_DIV!$AI50,$B$8:$B$19,0),10))</f>
        <v>0</v>
      </c>
      <c r="AA67" s="68">
        <f>PERFIL_4_DIV!AJ50*'4º DIV'!S67</f>
        <v>0</v>
      </c>
      <c r="AB67" s="68">
        <f>PERFIL_4_DIV!AK50*'4º DIV'!T67</f>
        <v>0</v>
      </c>
      <c r="AC67" s="68">
        <f>PERFIL_4_DIV!AL50*'4º DIV'!U67</f>
        <v>0</v>
      </c>
      <c r="AD67" s="68">
        <f>PERFIL_4_DIV!AM50*'4º DIV'!V67</f>
        <v>0</v>
      </c>
      <c r="AE67" s="68">
        <f>PERFIL_4_DIV!AN50*'4º DIV'!W67</f>
        <v>0</v>
      </c>
      <c r="AF67" s="68">
        <f>PERFIL_4_DIV!AO50*'4º DIV'!X67</f>
        <v>0</v>
      </c>
      <c r="AG67" s="68">
        <f>PERFIL_4_DIV!AP50*'4º DIV'!Y67</f>
        <v>0</v>
      </c>
      <c r="AH67" s="68">
        <f>PERFIL_4_DIV!AQ50*'4º DIV'!Z67</f>
        <v>0</v>
      </c>
      <c r="AI67" s="161">
        <f>IF(PERFIL_4_DIV!$AR50="",0,INDEX($A$20:$J$25,MATCH(PERFIL_4_DIV!$AR50,$B$20:$B$25,0),3))</f>
        <v>0</v>
      </c>
      <c r="AJ67" s="32">
        <f>IF(PERFIL_4_DIV!$AR50="",0,INDEX($A$20:$J$25,MATCH(PERFIL_4_DIV!$AR50,$B$20:$B$25,0),4))</f>
        <v>0</v>
      </c>
      <c r="AK67" s="32">
        <f>IF(PERFIL_4_DIV!$AR50="",0,INDEX($A$20:$J$25,MATCH(PERFIL_4_DIV!$AR50,$B$20:$B$25,0),5))</f>
        <v>0</v>
      </c>
      <c r="AL67" s="32">
        <f>IF(PERFIL_4_DIV!$AR50="",0,INDEX($A$20:$J$25,MATCH(PERFIL_4_DIV!$AR50,$B$20:$B$25,0),6))</f>
        <v>0</v>
      </c>
      <c r="AM67" s="32">
        <f>IF(PERFIL_4_DIV!$AR50="",0,INDEX($A$20:$J$25,MATCH(PERFIL_4_DIV!$AR50,$B$20:$B$25,0),7))</f>
        <v>0</v>
      </c>
      <c r="AN67" s="32">
        <f>IF(PERFIL_4_DIV!$AR50="",0,INDEX($A$20:$J$25,MATCH(PERFIL_4_DIV!$AR50,$B$20:$B$25,0),8))</f>
        <v>0</v>
      </c>
      <c r="AO67" s="32">
        <f>IF(PERFIL_4_DIV!$AR50="",0,INDEX($A$20:$J$25,MATCH(PERFIL_4_DIV!$AR50,$B$20:$B$25,0),9))</f>
        <v>0</v>
      </c>
      <c r="AP67" s="167">
        <f>IF(PERFIL_4_DIV!$AR50="",0,INDEX($A$20:$J$25,MATCH(PERFIL_4_DIV!$AR50,$B$20:$B$25,0),10))</f>
        <v>0</v>
      </c>
      <c r="AQ67" s="32">
        <f>PERFIL_4_DIV!AS50*'4º DIV'!AI67</f>
        <v>0</v>
      </c>
      <c r="AR67" s="32">
        <f>PERFIL_4_DIV!AT50*'4º DIV'!AJ67</f>
        <v>0</v>
      </c>
      <c r="AS67" s="32">
        <f>PERFIL_4_DIV!AU50*'4º DIV'!AK67</f>
        <v>0</v>
      </c>
      <c r="AT67" s="32">
        <f>PERFIL_4_DIV!AV50*'4º DIV'!AL67</f>
        <v>0</v>
      </c>
      <c r="AU67" s="32">
        <f>PERFIL_4_DIV!AW50*'4º DIV'!AM67</f>
        <v>0</v>
      </c>
      <c r="AV67" s="32">
        <f>PERFIL_4_DIV!AX50*'4º DIV'!AN67</f>
        <v>0</v>
      </c>
      <c r="AW67" s="32">
        <f>PERFIL_4_DIV!AY50*'4º DIV'!AO67</f>
        <v>0</v>
      </c>
      <c r="AX67" s="167">
        <f>PERFIL_4_DIV!AZ50*'4º DIV'!AP67</f>
        <v>0</v>
      </c>
      <c r="AY67" s="32">
        <f t="shared" si="1"/>
        <v>0</v>
      </c>
      <c r="AZ67" s="32">
        <f t="shared" si="2"/>
        <v>0</v>
      </c>
      <c r="BA67" s="32">
        <f t="shared" si="3"/>
        <v>0</v>
      </c>
      <c r="BB67" s="32">
        <f t="shared" si="4"/>
        <v>0</v>
      </c>
      <c r="BC67" s="32">
        <f t="shared" si="5"/>
        <v>0</v>
      </c>
      <c r="BD67" s="32">
        <f t="shared" si="6"/>
        <v>0</v>
      </c>
      <c r="BE67" s="32">
        <f t="shared" si="7"/>
        <v>0</v>
      </c>
      <c r="BF67" s="167">
        <f t="shared" si="8"/>
        <v>0</v>
      </c>
    </row>
    <row r="68" spans="1:58">
      <c r="A68" s="66">
        <v>38</v>
      </c>
      <c r="B68" s="28" t="s">
        <v>138</v>
      </c>
      <c r="C68" s="161">
        <f t="shared" si="9"/>
        <v>25</v>
      </c>
      <c r="D68" s="32">
        <f t="shared" si="10"/>
        <v>18</v>
      </c>
      <c r="E68" s="32">
        <f t="shared" si="11"/>
        <v>26</v>
      </c>
      <c r="F68" s="32">
        <f t="shared" si="12"/>
        <v>17</v>
      </c>
      <c r="G68" s="32">
        <f t="shared" si="13"/>
        <v>39</v>
      </c>
      <c r="H68" s="32">
        <f t="shared" si="14"/>
        <v>27</v>
      </c>
      <c r="I68" s="32">
        <f t="shared" si="15"/>
        <v>14</v>
      </c>
      <c r="J68" s="32">
        <f t="shared" si="16"/>
        <v>18</v>
      </c>
      <c r="K68" s="154">
        <f>PERFIL_4_DIV!C51*'4º DIV'!C$3+PERFIL_4_DIV!K51*'4º DIV'!C$4+PERFIL_4_DIV!S51*'4º DIV'!C$5+PERFIL_4_DIV!AA51*'4º DIV'!C$6</f>
        <v>0</v>
      </c>
      <c r="L68" s="68">
        <f>PERFIL_4_DIV!D51*'4º DIV'!D$3+PERFIL_4_DIV!L51*'4º DIV'!D$4+PERFIL_4_DIV!T51*'4º DIV'!D$5+PERFIL_4_DIV!AB51*'4º DIV'!D$6</f>
        <v>0</v>
      </c>
      <c r="M68" s="68">
        <f>PERFIL_4_DIV!E51*'4º DIV'!E$3+PERFIL_4_DIV!M51*'4º DIV'!E$4+PERFIL_4_DIV!U51*'4º DIV'!E$5+PERFIL_4_DIV!AC51*'4º DIV'!E$6</f>
        <v>0</v>
      </c>
      <c r="N68" s="68">
        <f>PERFIL_4_DIV!F51*'4º DIV'!F$3+PERFIL_4_DIV!N51*'4º DIV'!F$4+PERFIL_4_DIV!V51*'4º DIV'!F$5+PERFIL_4_DIV!AD51*'4º DIV'!F$6</f>
        <v>0</v>
      </c>
      <c r="O68" s="68">
        <f>PERFIL_4_DIV!G51*'4º DIV'!G$3+PERFIL_4_DIV!O51*'4º DIV'!G$4+PERFIL_4_DIV!W51*'4º DIV'!G$5+PERFIL_4_DIV!AE51*'4º DIV'!G$6</f>
        <v>0</v>
      </c>
      <c r="P68" s="68">
        <f>PERFIL_4_DIV!H51*'4º DIV'!H$3+PERFIL_4_DIV!P51*'4º DIV'!H$4+PERFIL_4_DIV!X51*'4º DIV'!H$5+PERFIL_4_DIV!AF51*'4º DIV'!H$6</f>
        <v>0</v>
      </c>
      <c r="Q68" s="68">
        <f>PERFIL_4_DIV!I51*'4º DIV'!I$3+PERFIL_4_DIV!Q51*'4º DIV'!I$4+PERFIL_4_DIV!Y51*'4º DIV'!I$5+PERFIL_4_DIV!AG51*'4º DIV'!I$6</f>
        <v>0</v>
      </c>
      <c r="R68" s="68">
        <f>PERFIL_4_DIV!J51*'4º DIV'!J$3+PERFIL_4_DIV!R51*'4º DIV'!J$4+PERFIL_4_DIV!Z51*'4º DIV'!J$5+PERFIL_4_DIV!AH51*'4º DIV'!J$6</f>
        <v>0</v>
      </c>
      <c r="S68" s="161">
        <f>IF(PERFIL_4_DIV!$AI51="",0,INDEX($A$8:$J$19,MATCH(PERFIL_4_DIV!$AI51,$B$8:$B$19,0),3))</f>
        <v>0</v>
      </c>
      <c r="T68" s="32">
        <f>IF(PERFIL_4_DIV!$AI51="",0,INDEX($A$8:$J$19,MATCH(PERFIL_4_DIV!$AI51,$B$8:$B$19,0),4))</f>
        <v>0</v>
      </c>
      <c r="U68" s="32">
        <f>IF(PERFIL_4_DIV!$AI51="",0,INDEX($A$8:$J$19,MATCH(PERFIL_4_DIV!$AI51,$B$8:$B$19,0),5))</f>
        <v>0</v>
      </c>
      <c r="V68" s="32">
        <f>IF(PERFIL_4_DIV!$AI51="",0,INDEX($A$8:$J$19,MATCH(PERFIL_4_DIV!$AI51,$B$8:$B$19,0),6))</f>
        <v>0</v>
      </c>
      <c r="W68" s="32">
        <f>IF(PERFIL_4_DIV!$AI51="",0,INDEX($A$8:$J$19,MATCH(PERFIL_4_DIV!$AI51,$B$8:$B$19,0),7))</f>
        <v>0</v>
      </c>
      <c r="X68" s="32">
        <f>IF(PERFIL_4_DIV!$AI51="",0,INDEX($A$8:$J$19,MATCH(PERFIL_4_DIV!$AI51,$B$8:$B$19,0),8))</f>
        <v>0</v>
      </c>
      <c r="Y68" s="32">
        <f>IF(PERFIL_4_DIV!$AI51="",0,INDEX($A$8:$J$19,MATCH(PERFIL_4_DIV!$AI51,$B$8:$B$19,0),9))</f>
        <v>0</v>
      </c>
      <c r="Z68" s="167">
        <f>IF(PERFIL_4_DIV!$AI51="",0,INDEX($A$8:$J$19,MATCH(PERFIL_4_DIV!$AI51,$B$8:$B$19,0),10))</f>
        <v>0</v>
      </c>
      <c r="AA68" s="68">
        <f>PERFIL_4_DIV!AJ51*'4º DIV'!S68</f>
        <v>0</v>
      </c>
      <c r="AB68" s="68">
        <f>PERFIL_4_DIV!AK51*'4º DIV'!T68</f>
        <v>0</v>
      </c>
      <c r="AC68" s="68">
        <f>PERFIL_4_DIV!AL51*'4º DIV'!U68</f>
        <v>0</v>
      </c>
      <c r="AD68" s="68">
        <f>PERFIL_4_DIV!AM51*'4º DIV'!V68</f>
        <v>0</v>
      </c>
      <c r="AE68" s="68">
        <f>PERFIL_4_DIV!AN51*'4º DIV'!W68</f>
        <v>0</v>
      </c>
      <c r="AF68" s="68">
        <f>PERFIL_4_DIV!AO51*'4º DIV'!X68</f>
        <v>0</v>
      </c>
      <c r="AG68" s="68">
        <f>PERFIL_4_DIV!AP51*'4º DIV'!Y68</f>
        <v>0</v>
      </c>
      <c r="AH68" s="68">
        <f>PERFIL_4_DIV!AQ51*'4º DIV'!Z68</f>
        <v>0</v>
      </c>
      <c r="AI68" s="161">
        <f>IF(PERFIL_4_DIV!$AR51="",0,INDEX($A$20:$J$25,MATCH(PERFIL_4_DIV!$AR51,$B$20:$B$25,0),3))</f>
        <v>0</v>
      </c>
      <c r="AJ68" s="32">
        <f>IF(PERFIL_4_DIV!$AR51="",0,INDEX($A$20:$J$25,MATCH(PERFIL_4_DIV!$AR51,$B$20:$B$25,0),4))</f>
        <v>0</v>
      </c>
      <c r="AK68" s="32">
        <f>IF(PERFIL_4_DIV!$AR51="",0,INDEX($A$20:$J$25,MATCH(PERFIL_4_DIV!$AR51,$B$20:$B$25,0),5))</f>
        <v>0</v>
      </c>
      <c r="AL68" s="32">
        <f>IF(PERFIL_4_DIV!$AR51="",0,INDEX($A$20:$J$25,MATCH(PERFIL_4_DIV!$AR51,$B$20:$B$25,0),6))</f>
        <v>0</v>
      </c>
      <c r="AM68" s="32">
        <f>IF(PERFIL_4_DIV!$AR51="",0,INDEX($A$20:$J$25,MATCH(PERFIL_4_DIV!$AR51,$B$20:$B$25,0),7))</f>
        <v>0</v>
      </c>
      <c r="AN68" s="32">
        <f>IF(PERFIL_4_DIV!$AR51="",0,INDEX($A$20:$J$25,MATCH(PERFIL_4_DIV!$AR51,$B$20:$B$25,0),8))</f>
        <v>0</v>
      </c>
      <c r="AO68" s="32">
        <f>IF(PERFIL_4_DIV!$AR51="",0,INDEX($A$20:$J$25,MATCH(PERFIL_4_DIV!$AR51,$B$20:$B$25,0),9))</f>
        <v>0</v>
      </c>
      <c r="AP68" s="167">
        <f>IF(PERFIL_4_DIV!$AR51="",0,INDEX($A$20:$J$25,MATCH(PERFIL_4_DIV!$AR51,$B$20:$B$25,0),10))</f>
        <v>0</v>
      </c>
      <c r="AQ68" s="32">
        <f>PERFIL_4_DIV!AS51*'4º DIV'!AI68</f>
        <v>0</v>
      </c>
      <c r="AR68" s="32">
        <f>PERFIL_4_DIV!AT51*'4º DIV'!AJ68</f>
        <v>0</v>
      </c>
      <c r="AS68" s="32">
        <f>PERFIL_4_DIV!AU51*'4º DIV'!AK68</f>
        <v>0</v>
      </c>
      <c r="AT68" s="32">
        <f>PERFIL_4_DIV!AV51*'4º DIV'!AL68</f>
        <v>0</v>
      </c>
      <c r="AU68" s="32">
        <f>PERFIL_4_DIV!AW51*'4º DIV'!AM68</f>
        <v>0</v>
      </c>
      <c r="AV68" s="32">
        <f>PERFIL_4_DIV!AX51*'4º DIV'!AN68</f>
        <v>0</v>
      </c>
      <c r="AW68" s="32">
        <f>PERFIL_4_DIV!AY51*'4º DIV'!AO68</f>
        <v>0</v>
      </c>
      <c r="AX68" s="167">
        <f>PERFIL_4_DIV!AZ51*'4º DIV'!AP68</f>
        <v>0</v>
      </c>
      <c r="AY68" s="32">
        <f t="shared" si="1"/>
        <v>0</v>
      </c>
      <c r="AZ68" s="32">
        <f t="shared" si="2"/>
        <v>0</v>
      </c>
      <c r="BA68" s="32">
        <f t="shared" si="3"/>
        <v>0</v>
      </c>
      <c r="BB68" s="32">
        <f t="shared" si="4"/>
        <v>0</v>
      </c>
      <c r="BC68" s="32">
        <f t="shared" si="5"/>
        <v>0</v>
      </c>
      <c r="BD68" s="32">
        <f t="shared" si="6"/>
        <v>0</v>
      </c>
      <c r="BE68" s="32">
        <f t="shared" si="7"/>
        <v>0</v>
      </c>
      <c r="BF68" s="167">
        <f t="shared" si="8"/>
        <v>0</v>
      </c>
    </row>
    <row r="69" spans="1:58">
      <c r="A69" s="29">
        <v>39</v>
      </c>
      <c r="B69" s="30" t="s">
        <v>139</v>
      </c>
      <c r="C69" s="161">
        <f t="shared" si="9"/>
        <v>25</v>
      </c>
      <c r="D69" s="32">
        <f t="shared" si="10"/>
        <v>18</v>
      </c>
      <c r="E69" s="32">
        <f t="shared" si="11"/>
        <v>26</v>
      </c>
      <c r="F69" s="32">
        <f t="shared" si="12"/>
        <v>17</v>
      </c>
      <c r="G69" s="32">
        <f t="shared" si="13"/>
        <v>39</v>
      </c>
      <c r="H69" s="32">
        <f t="shared" si="14"/>
        <v>27</v>
      </c>
      <c r="I69" s="32">
        <f t="shared" si="15"/>
        <v>14</v>
      </c>
      <c r="J69" s="32">
        <f t="shared" si="16"/>
        <v>18</v>
      </c>
      <c r="K69" s="154">
        <f>PERFIL_4_DIV!C52*'4º DIV'!C$3+PERFIL_4_DIV!K52*'4º DIV'!C$4+PERFIL_4_DIV!S52*'4º DIV'!C$5+PERFIL_4_DIV!AA52*'4º DIV'!C$6</f>
        <v>0</v>
      </c>
      <c r="L69" s="68">
        <f>PERFIL_4_DIV!D52*'4º DIV'!D$3+PERFIL_4_DIV!L52*'4º DIV'!D$4+PERFIL_4_DIV!T52*'4º DIV'!D$5+PERFIL_4_DIV!AB52*'4º DIV'!D$6</f>
        <v>0</v>
      </c>
      <c r="M69" s="68">
        <f>PERFIL_4_DIV!E52*'4º DIV'!E$3+PERFIL_4_DIV!M52*'4º DIV'!E$4+PERFIL_4_DIV!U52*'4º DIV'!E$5+PERFIL_4_DIV!AC52*'4º DIV'!E$6</f>
        <v>0</v>
      </c>
      <c r="N69" s="68">
        <f>PERFIL_4_DIV!F52*'4º DIV'!F$3+PERFIL_4_DIV!N52*'4º DIV'!F$4+PERFIL_4_DIV!V52*'4º DIV'!F$5+PERFIL_4_DIV!AD52*'4º DIV'!F$6</f>
        <v>0</v>
      </c>
      <c r="O69" s="68">
        <f>PERFIL_4_DIV!G52*'4º DIV'!G$3+PERFIL_4_DIV!O52*'4º DIV'!G$4+PERFIL_4_DIV!W52*'4º DIV'!G$5+PERFIL_4_DIV!AE52*'4º DIV'!G$6</f>
        <v>0</v>
      </c>
      <c r="P69" s="68">
        <f>PERFIL_4_DIV!H52*'4º DIV'!H$3+PERFIL_4_DIV!P52*'4º DIV'!H$4+PERFIL_4_DIV!X52*'4º DIV'!H$5+PERFIL_4_DIV!AF52*'4º DIV'!H$6</f>
        <v>0</v>
      </c>
      <c r="Q69" s="68">
        <f>PERFIL_4_DIV!I52*'4º DIV'!I$3+PERFIL_4_DIV!Q52*'4º DIV'!I$4+PERFIL_4_DIV!Y52*'4º DIV'!I$5+PERFIL_4_DIV!AG52*'4º DIV'!I$6</f>
        <v>0</v>
      </c>
      <c r="R69" s="68">
        <f>PERFIL_4_DIV!J52*'4º DIV'!J$3+PERFIL_4_DIV!R52*'4º DIV'!J$4+PERFIL_4_DIV!Z52*'4º DIV'!J$5+PERFIL_4_DIV!AH52*'4º DIV'!J$6</f>
        <v>0</v>
      </c>
      <c r="S69" s="161">
        <f>IF(PERFIL_4_DIV!$AI52="",0,INDEX($A$8:$J$19,MATCH(PERFIL_4_DIV!$AI52,$B$8:$B$19,0),3))</f>
        <v>0</v>
      </c>
      <c r="T69" s="32">
        <f>IF(PERFIL_4_DIV!$AI52="",0,INDEX($A$8:$J$19,MATCH(PERFIL_4_DIV!$AI52,$B$8:$B$19,0),4))</f>
        <v>0</v>
      </c>
      <c r="U69" s="32">
        <f>IF(PERFIL_4_DIV!$AI52="",0,INDEX($A$8:$J$19,MATCH(PERFIL_4_DIV!$AI52,$B$8:$B$19,0),5))</f>
        <v>0</v>
      </c>
      <c r="V69" s="32">
        <f>IF(PERFIL_4_DIV!$AI52="",0,INDEX($A$8:$J$19,MATCH(PERFIL_4_DIV!$AI52,$B$8:$B$19,0),6))</f>
        <v>0</v>
      </c>
      <c r="W69" s="32">
        <f>IF(PERFIL_4_DIV!$AI52="",0,INDEX($A$8:$J$19,MATCH(PERFIL_4_DIV!$AI52,$B$8:$B$19,0),7))</f>
        <v>0</v>
      </c>
      <c r="X69" s="32">
        <f>IF(PERFIL_4_DIV!$AI52="",0,INDEX($A$8:$J$19,MATCH(PERFIL_4_DIV!$AI52,$B$8:$B$19,0),8))</f>
        <v>0</v>
      </c>
      <c r="Y69" s="32">
        <f>IF(PERFIL_4_DIV!$AI52="",0,INDEX($A$8:$J$19,MATCH(PERFIL_4_DIV!$AI52,$B$8:$B$19,0),9))</f>
        <v>0</v>
      </c>
      <c r="Z69" s="167">
        <f>IF(PERFIL_4_DIV!$AI52="",0,INDEX($A$8:$J$19,MATCH(PERFIL_4_DIV!$AI52,$B$8:$B$19,0),10))</f>
        <v>0</v>
      </c>
      <c r="AA69" s="68">
        <f>PERFIL_4_DIV!AJ52*'4º DIV'!S69</f>
        <v>0</v>
      </c>
      <c r="AB69" s="68">
        <f>PERFIL_4_DIV!AK52*'4º DIV'!T69</f>
        <v>0</v>
      </c>
      <c r="AC69" s="68">
        <f>PERFIL_4_DIV!AL52*'4º DIV'!U69</f>
        <v>0</v>
      </c>
      <c r="AD69" s="68">
        <f>PERFIL_4_DIV!AM52*'4º DIV'!V69</f>
        <v>0</v>
      </c>
      <c r="AE69" s="68">
        <f>PERFIL_4_DIV!AN52*'4º DIV'!W69</f>
        <v>0</v>
      </c>
      <c r="AF69" s="68">
        <f>PERFIL_4_DIV!AO52*'4º DIV'!X69</f>
        <v>0</v>
      </c>
      <c r="AG69" s="68">
        <f>PERFIL_4_DIV!AP52*'4º DIV'!Y69</f>
        <v>0</v>
      </c>
      <c r="AH69" s="68">
        <f>PERFIL_4_DIV!AQ52*'4º DIV'!Z69</f>
        <v>0</v>
      </c>
      <c r="AI69" s="161">
        <f>IF(PERFIL_4_DIV!$AR52="",0,INDEX($A$20:$J$25,MATCH(PERFIL_4_DIV!$AR52,$B$20:$B$25,0),3))</f>
        <v>0</v>
      </c>
      <c r="AJ69" s="32">
        <f>IF(PERFIL_4_DIV!$AR52="",0,INDEX($A$20:$J$25,MATCH(PERFIL_4_DIV!$AR52,$B$20:$B$25,0),4))</f>
        <v>0</v>
      </c>
      <c r="AK69" s="32">
        <f>IF(PERFIL_4_DIV!$AR52="",0,INDEX($A$20:$J$25,MATCH(PERFIL_4_DIV!$AR52,$B$20:$B$25,0),5))</f>
        <v>0</v>
      </c>
      <c r="AL69" s="32">
        <f>IF(PERFIL_4_DIV!$AR52="",0,INDEX($A$20:$J$25,MATCH(PERFIL_4_DIV!$AR52,$B$20:$B$25,0),6))</f>
        <v>0</v>
      </c>
      <c r="AM69" s="32">
        <f>IF(PERFIL_4_DIV!$AR52="",0,INDEX($A$20:$J$25,MATCH(PERFIL_4_DIV!$AR52,$B$20:$B$25,0),7))</f>
        <v>0</v>
      </c>
      <c r="AN69" s="32">
        <f>IF(PERFIL_4_DIV!$AR52="",0,INDEX($A$20:$J$25,MATCH(PERFIL_4_DIV!$AR52,$B$20:$B$25,0),8))</f>
        <v>0</v>
      </c>
      <c r="AO69" s="32">
        <f>IF(PERFIL_4_DIV!$AR52="",0,INDEX($A$20:$J$25,MATCH(PERFIL_4_DIV!$AR52,$B$20:$B$25,0),9))</f>
        <v>0</v>
      </c>
      <c r="AP69" s="167">
        <f>IF(PERFIL_4_DIV!$AR52="",0,INDEX($A$20:$J$25,MATCH(PERFIL_4_DIV!$AR52,$B$20:$B$25,0),10))</f>
        <v>0</v>
      </c>
      <c r="AQ69" s="32">
        <f>PERFIL_4_DIV!AS52*'4º DIV'!AI69</f>
        <v>0</v>
      </c>
      <c r="AR69" s="32">
        <f>PERFIL_4_DIV!AT52*'4º DIV'!AJ69</f>
        <v>0</v>
      </c>
      <c r="AS69" s="32">
        <f>PERFIL_4_DIV!AU52*'4º DIV'!AK69</f>
        <v>0</v>
      </c>
      <c r="AT69" s="32">
        <f>PERFIL_4_DIV!AV52*'4º DIV'!AL69</f>
        <v>0</v>
      </c>
      <c r="AU69" s="32">
        <f>PERFIL_4_DIV!AW52*'4º DIV'!AM69</f>
        <v>0</v>
      </c>
      <c r="AV69" s="32">
        <f>PERFIL_4_DIV!AX52*'4º DIV'!AN69</f>
        <v>0</v>
      </c>
      <c r="AW69" s="32">
        <f>PERFIL_4_DIV!AY52*'4º DIV'!AO69</f>
        <v>0</v>
      </c>
      <c r="AX69" s="167">
        <f>PERFIL_4_DIV!AZ52*'4º DIV'!AP69</f>
        <v>0</v>
      </c>
      <c r="AY69" s="32">
        <f t="shared" si="1"/>
        <v>0</v>
      </c>
      <c r="AZ69" s="32">
        <f t="shared" si="2"/>
        <v>0</v>
      </c>
      <c r="BA69" s="32">
        <f t="shared" si="3"/>
        <v>0</v>
      </c>
      <c r="BB69" s="32">
        <f t="shared" si="4"/>
        <v>0</v>
      </c>
      <c r="BC69" s="32">
        <f t="shared" si="5"/>
        <v>0</v>
      </c>
      <c r="BD69" s="32">
        <f t="shared" si="6"/>
        <v>0</v>
      </c>
      <c r="BE69" s="32">
        <f t="shared" si="7"/>
        <v>0</v>
      </c>
      <c r="BF69" s="167">
        <f t="shared" si="8"/>
        <v>0</v>
      </c>
    </row>
    <row r="70" spans="1:58" ht="17" thickBot="1">
      <c r="A70" s="67">
        <v>40</v>
      </c>
      <c r="B70" s="31" t="s">
        <v>140</v>
      </c>
      <c r="C70" s="162">
        <f t="shared" si="9"/>
        <v>25</v>
      </c>
      <c r="D70" s="163">
        <f t="shared" si="10"/>
        <v>18</v>
      </c>
      <c r="E70" s="163">
        <f t="shared" si="11"/>
        <v>26</v>
      </c>
      <c r="F70" s="163">
        <f t="shared" si="12"/>
        <v>17</v>
      </c>
      <c r="G70" s="163">
        <f t="shared" si="13"/>
        <v>39</v>
      </c>
      <c r="H70" s="163">
        <f t="shared" si="14"/>
        <v>27</v>
      </c>
      <c r="I70" s="163">
        <f t="shared" si="15"/>
        <v>14</v>
      </c>
      <c r="J70" s="163">
        <f t="shared" si="16"/>
        <v>18</v>
      </c>
      <c r="K70" s="156">
        <f>PERFIL_4_DIV!C53*'4º DIV'!C$3+PERFIL_4_DIV!K53*'4º DIV'!C$4+PERFIL_4_DIV!S53*'4º DIV'!C$5+PERFIL_4_DIV!AA53*'4º DIV'!C$6</f>
        <v>0</v>
      </c>
      <c r="L70" s="157">
        <f>PERFIL_4_DIV!D53*'4º DIV'!D$3+PERFIL_4_DIV!L53*'4º DIV'!D$4+PERFIL_4_DIV!T53*'4º DIV'!D$5+PERFIL_4_DIV!AB53*'4º DIV'!D$6</f>
        <v>0</v>
      </c>
      <c r="M70" s="157">
        <f>PERFIL_4_DIV!E53*'4º DIV'!E$3+PERFIL_4_DIV!M53*'4º DIV'!E$4+PERFIL_4_DIV!U53*'4º DIV'!E$5+PERFIL_4_DIV!AC53*'4º DIV'!E$6</f>
        <v>0</v>
      </c>
      <c r="N70" s="157">
        <f>PERFIL_4_DIV!F53*'4º DIV'!F$3+PERFIL_4_DIV!N53*'4º DIV'!F$4+PERFIL_4_DIV!V53*'4º DIV'!F$5+PERFIL_4_DIV!AD53*'4º DIV'!F$6</f>
        <v>0</v>
      </c>
      <c r="O70" s="157">
        <f>PERFIL_4_DIV!G53*'4º DIV'!G$3+PERFIL_4_DIV!O53*'4º DIV'!G$4+PERFIL_4_DIV!W53*'4º DIV'!G$5+PERFIL_4_DIV!AE53*'4º DIV'!G$6</f>
        <v>0</v>
      </c>
      <c r="P70" s="157">
        <f>PERFIL_4_DIV!H53*'4º DIV'!H$3+PERFIL_4_DIV!P53*'4º DIV'!H$4+PERFIL_4_DIV!X53*'4º DIV'!H$5+PERFIL_4_DIV!AF53*'4º DIV'!H$6</f>
        <v>0</v>
      </c>
      <c r="Q70" s="157">
        <f>PERFIL_4_DIV!I53*'4º DIV'!I$3+PERFIL_4_DIV!Q53*'4º DIV'!I$4+PERFIL_4_DIV!Y53*'4º DIV'!I$5+PERFIL_4_DIV!AG53*'4º DIV'!I$6</f>
        <v>0</v>
      </c>
      <c r="R70" s="157">
        <f>PERFIL_4_DIV!J53*'4º DIV'!J$3+PERFIL_4_DIV!R53*'4º DIV'!J$4+PERFIL_4_DIV!Z53*'4º DIV'!J$5+PERFIL_4_DIV!AH53*'4º DIV'!J$6</f>
        <v>0</v>
      </c>
      <c r="S70" s="162">
        <f>IF(PERFIL_4_DIV!$AI53="",0,INDEX($A$8:$J$19,MATCH(PERFIL_4_DIV!$AI53,$B$8:$B$19,0),3))</f>
        <v>0</v>
      </c>
      <c r="T70" s="163">
        <f>IF(PERFIL_4_DIV!$AI53="",0,INDEX($A$8:$J$19,MATCH(PERFIL_4_DIV!$AI53,$B$8:$B$19,0),4))</f>
        <v>0</v>
      </c>
      <c r="U70" s="163">
        <f>IF(PERFIL_4_DIV!$AI53="",0,INDEX($A$8:$J$19,MATCH(PERFIL_4_DIV!$AI53,$B$8:$B$19,0),5))</f>
        <v>0</v>
      </c>
      <c r="V70" s="163">
        <f>IF(PERFIL_4_DIV!$AI53="",0,INDEX($A$8:$J$19,MATCH(PERFIL_4_DIV!$AI53,$B$8:$B$19,0),6))</f>
        <v>0</v>
      </c>
      <c r="W70" s="163">
        <f>IF(PERFIL_4_DIV!$AI53="",0,INDEX($A$8:$J$19,MATCH(PERFIL_4_DIV!$AI53,$B$8:$B$19,0),7))</f>
        <v>0</v>
      </c>
      <c r="X70" s="163">
        <f>IF(PERFIL_4_DIV!$AI53="",0,INDEX($A$8:$J$19,MATCH(PERFIL_4_DIV!$AI53,$B$8:$B$19,0),8))</f>
        <v>0</v>
      </c>
      <c r="Y70" s="163">
        <f>IF(PERFIL_4_DIV!$AI53="",0,INDEX($A$8:$J$19,MATCH(PERFIL_4_DIV!$AI53,$B$8:$B$19,0),9))</f>
        <v>0</v>
      </c>
      <c r="Z70" s="168">
        <f>IF(PERFIL_4_DIV!$AI53="",0,INDEX($A$8:$J$19,MATCH(PERFIL_4_DIV!$AI53,$B$8:$B$19,0),10))</f>
        <v>0</v>
      </c>
      <c r="AA70" s="157">
        <f>PERFIL_4_DIV!AJ53*'4º DIV'!S70</f>
        <v>0</v>
      </c>
      <c r="AB70" s="157">
        <f>PERFIL_4_DIV!AK53*'4º DIV'!T70</f>
        <v>0</v>
      </c>
      <c r="AC70" s="157">
        <f>PERFIL_4_DIV!AL53*'4º DIV'!U70</f>
        <v>0</v>
      </c>
      <c r="AD70" s="157">
        <f>PERFIL_4_DIV!AM53*'4º DIV'!V70</f>
        <v>0</v>
      </c>
      <c r="AE70" s="157">
        <f>PERFIL_4_DIV!AN53*'4º DIV'!W70</f>
        <v>0</v>
      </c>
      <c r="AF70" s="157">
        <f>PERFIL_4_DIV!AO53*'4º DIV'!X70</f>
        <v>0</v>
      </c>
      <c r="AG70" s="157">
        <f>PERFIL_4_DIV!AP53*'4º DIV'!Y70</f>
        <v>0</v>
      </c>
      <c r="AH70" s="157">
        <f>PERFIL_4_DIV!AQ53*'4º DIV'!Z70</f>
        <v>0</v>
      </c>
      <c r="AI70" s="162">
        <f>IF(PERFIL_4_DIV!$AR53="",0,INDEX($A$20:$J$25,MATCH(PERFIL_4_DIV!$AR53,$B$20:$B$25,0),3))</f>
        <v>0</v>
      </c>
      <c r="AJ70" s="163">
        <f>IF(PERFIL_4_DIV!$AR53="",0,INDEX($A$20:$J$25,MATCH(PERFIL_4_DIV!$AR53,$B$20:$B$25,0),4))</f>
        <v>0</v>
      </c>
      <c r="AK70" s="163">
        <f>IF(PERFIL_4_DIV!$AR53="",0,INDEX($A$20:$J$25,MATCH(PERFIL_4_DIV!$AR53,$B$20:$B$25,0),5))</f>
        <v>0</v>
      </c>
      <c r="AL70" s="163">
        <f>IF(PERFIL_4_DIV!$AR53="",0,INDEX($A$20:$J$25,MATCH(PERFIL_4_DIV!$AR53,$B$20:$B$25,0),6))</f>
        <v>0</v>
      </c>
      <c r="AM70" s="163">
        <f>IF(PERFIL_4_DIV!$AR53="",0,INDEX($A$20:$J$25,MATCH(PERFIL_4_DIV!$AR53,$B$20:$B$25,0),7))</f>
        <v>0</v>
      </c>
      <c r="AN70" s="163">
        <f>IF(PERFIL_4_DIV!$AR53="",0,INDEX($A$20:$J$25,MATCH(PERFIL_4_DIV!$AR53,$B$20:$B$25,0),8))</f>
        <v>0</v>
      </c>
      <c r="AO70" s="163">
        <f>IF(PERFIL_4_DIV!$AR53="",0,INDEX($A$20:$J$25,MATCH(PERFIL_4_DIV!$AR53,$B$20:$B$25,0),9))</f>
        <v>0</v>
      </c>
      <c r="AP70" s="168">
        <f>IF(PERFIL_4_DIV!$AR53="",0,INDEX($A$20:$J$25,MATCH(PERFIL_4_DIV!$AR53,$B$20:$B$25,0),10))</f>
        <v>0</v>
      </c>
      <c r="AQ70" s="163">
        <f>PERFIL_4_DIV!AS53*'4º DIV'!AI70</f>
        <v>0</v>
      </c>
      <c r="AR70" s="163">
        <f>PERFIL_4_DIV!AT53*'4º DIV'!AJ70</f>
        <v>0</v>
      </c>
      <c r="AS70" s="163">
        <f>PERFIL_4_DIV!AU53*'4º DIV'!AK70</f>
        <v>0</v>
      </c>
      <c r="AT70" s="163">
        <f>PERFIL_4_DIV!AV53*'4º DIV'!AL70</f>
        <v>0</v>
      </c>
      <c r="AU70" s="163">
        <f>PERFIL_4_DIV!AW53*'4º DIV'!AM70</f>
        <v>0</v>
      </c>
      <c r="AV70" s="163">
        <f>PERFIL_4_DIV!AX53*'4º DIV'!AN70</f>
        <v>0</v>
      </c>
      <c r="AW70" s="163">
        <f>PERFIL_4_DIV!AY53*'4º DIV'!AO70</f>
        <v>0</v>
      </c>
      <c r="AX70" s="168">
        <f>PERFIL_4_DIV!AZ53*'4º DIV'!AP70</f>
        <v>0</v>
      </c>
      <c r="AY70" s="163">
        <f t="shared" si="1"/>
        <v>0</v>
      </c>
      <c r="AZ70" s="163">
        <f t="shared" si="2"/>
        <v>0</v>
      </c>
      <c r="BA70" s="163">
        <f t="shared" si="3"/>
        <v>0</v>
      </c>
      <c r="BB70" s="163">
        <f t="shared" si="4"/>
        <v>0</v>
      </c>
      <c r="BC70" s="163">
        <f t="shared" si="5"/>
        <v>0</v>
      </c>
      <c r="BD70" s="163">
        <f t="shared" si="6"/>
        <v>0</v>
      </c>
      <c r="BE70" s="163">
        <f t="shared" si="7"/>
        <v>0</v>
      </c>
      <c r="BF70" s="168">
        <f t="shared" si="8"/>
        <v>0</v>
      </c>
    </row>
  </sheetData>
  <mergeCells count="9">
    <mergeCell ref="C28:J29"/>
    <mergeCell ref="K28:R29"/>
    <mergeCell ref="AY28:BF29"/>
    <mergeCell ref="AA29:AH29"/>
    <mergeCell ref="AQ29:AX29"/>
    <mergeCell ref="AI28:AX28"/>
    <mergeCell ref="AI29:AP29"/>
    <mergeCell ref="S28:AH28"/>
    <mergeCell ref="S29:Z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D5B25-BCB6-FE4A-AC8E-B0357B94C552}">
  <dimension ref="B1:G12"/>
  <sheetViews>
    <sheetView showGridLines="0" zoomScale="140" zoomScaleNormal="140" workbookViewId="0"/>
  </sheetViews>
  <sheetFormatPr baseColWidth="10" defaultColWidth="10.83203125" defaultRowHeight="16"/>
  <cols>
    <col min="1" max="1" width="5.5" style="118" customWidth="1"/>
    <col min="2" max="2" width="2.83203125" style="118" customWidth="1"/>
    <col min="3" max="3" width="70.5" style="118" customWidth="1"/>
    <col min="4" max="4" width="13.83203125" style="118" customWidth="1"/>
    <col min="5" max="5" width="15.1640625" style="118" customWidth="1"/>
    <col min="6" max="7" width="2.1640625" style="118" customWidth="1"/>
    <col min="8" max="16384" width="10.83203125" style="118"/>
  </cols>
  <sheetData>
    <row r="1" spans="2:7" ht="17" thickBot="1"/>
    <row r="2" spans="2:7" ht="18" customHeight="1">
      <c r="B2" s="414" t="s">
        <v>165</v>
      </c>
      <c r="C2" s="415"/>
      <c r="D2" s="415"/>
      <c r="E2" s="415"/>
      <c r="F2" s="415"/>
      <c r="G2" s="416"/>
    </row>
    <row r="3" spans="2:7" ht="16" customHeight="1">
      <c r="B3" s="417"/>
      <c r="C3" s="418"/>
      <c r="D3" s="418"/>
      <c r="E3" s="418"/>
      <c r="F3" s="418"/>
      <c r="G3" s="419"/>
    </row>
    <row r="4" spans="2:7">
      <c r="B4" s="417"/>
      <c r="C4" s="418"/>
      <c r="D4" s="418"/>
      <c r="E4" s="418"/>
      <c r="F4" s="418"/>
      <c r="G4" s="419"/>
    </row>
    <row r="5" spans="2:7">
      <c r="B5" s="117"/>
      <c r="G5" s="119"/>
    </row>
    <row r="6" spans="2:7" ht="51">
      <c r="B6" s="117"/>
      <c r="D6" s="251" t="s">
        <v>205</v>
      </c>
      <c r="E6" s="252" t="s">
        <v>206</v>
      </c>
      <c r="G6" s="119"/>
    </row>
    <row r="7" spans="2:7">
      <c r="B7" s="117"/>
      <c r="C7" s="253" t="s">
        <v>207</v>
      </c>
      <c r="D7" s="123">
        <v>0</v>
      </c>
      <c r="E7" s="123">
        <v>1</v>
      </c>
      <c r="G7" s="119"/>
    </row>
    <row r="8" spans="2:7">
      <c r="B8" s="117"/>
      <c r="C8" s="253" t="s">
        <v>208</v>
      </c>
      <c r="D8" s="123">
        <v>1</v>
      </c>
      <c r="E8" s="123">
        <v>2</v>
      </c>
      <c r="G8" s="119"/>
    </row>
    <row r="9" spans="2:7">
      <c r="B9" s="117"/>
      <c r="C9" s="253" t="s">
        <v>209</v>
      </c>
      <c r="D9" s="123">
        <v>2</v>
      </c>
      <c r="E9" s="123">
        <v>3</v>
      </c>
      <c r="G9" s="119"/>
    </row>
    <row r="10" spans="2:7">
      <c r="B10" s="117"/>
      <c r="C10" s="253" t="s">
        <v>210</v>
      </c>
      <c r="D10" s="123">
        <v>3</v>
      </c>
      <c r="E10" s="123">
        <v>4</v>
      </c>
      <c r="G10" s="119"/>
    </row>
    <row r="11" spans="2:7">
      <c r="B11" s="117"/>
      <c r="C11" s="253" t="s">
        <v>211</v>
      </c>
      <c r="D11" s="123">
        <v>4</v>
      </c>
      <c r="E11" s="123">
        <v>5</v>
      </c>
      <c r="G11" s="119"/>
    </row>
    <row r="12" spans="2:7" ht="17" thickBot="1">
      <c r="B12" s="120"/>
      <c r="C12" s="121"/>
      <c r="D12" s="121"/>
      <c r="E12" s="121"/>
      <c r="F12" s="121"/>
      <c r="G12" s="122"/>
    </row>
  </sheetData>
  <mergeCells count="1">
    <mergeCell ref="B2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95B1B-43E0-4ACC-9051-1D49B3F5CBC5}">
  <dimension ref="A3:CM53"/>
  <sheetViews>
    <sheetView showGridLines="0" workbookViewId="0">
      <pane xSplit="2" ySplit="13" topLeftCell="C14" activePane="bottomRight" state="frozen"/>
      <selection pane="topRight" activeCell="C1" sqref="C1"/>
      <selection pane="bottomLeft" activeCell="A6" sqref="A6"/>
      <selection pane="bottomRight" activeCell="CF11" sqref="CF11:CM12"/>
    </sheetView>
  </sheetViews>
  <sheetFormatPr baseColWidth="10" defaultRowHeight="16"/>
  <cols>
    <col min="1" max="1" width="3.33203125" bestFit="1" customWidth="1"/>
    <col min="2" max="2" width="41.1640625" bestFit="1" customWidth="1"/>
    <col min="3" max="3" width="5.33203125" bestFit="1" customWidth="1"/>
    <col min="4" max="4" width="5.1640625" bestFit="1" customWidth="1"/>
    <col min="5" max="5" width="6.6640625" bestFit="1" customWidth="1"/>
    <col min="6" max="6" width="5.1640625" bestFit="1" customWidth="1"/>
    <col min="7" max="7" width="8.1640625" bestFit="1" customWidth="1"/>
    <col min="8" max="9" width="5.1640625" bestFit="1" customWidth="1"/>
    <col min="10" max="10" width="7" bestFit="1" customWidth="1"/>
    <col min="11" max="11" width="5.33203125" bestFit="1" customWidth="1"/>
    <col min="12" max="12" width="5.1640625" bestFit="1" customWidth="1"/>
    <col min="13" max="13" width="6.6640625" bestFit="1" customWidth="1"/>
    <col min="14" max="14" width="5.1640625" bestFit="1" customWidth="1"/>
    <col min="15" max="15" width="8.1640625" bestFit="1" customWidth="1"/>
    <col min="16" max="17" width="5.1640625" bestFit="1" customWidth="1"/>
    <col min="18" max="18" width="7" bestFit="1" customWidth="1"/>
    <col min="19" max="19" width="5.33203125" bestFit="1" customWidth="1"/>
    <col min="20" max="20" width="5.1640625" bestFit="1" customWidth="1"/>
    <col min="21" max="21" width="6.6640625" bestFit="1" customWidth="1"/>
    <col min="22" max="22" width="5.1640625" bestFit="1" customWidth="1"/>
    <col min="23" max="23" width="8.33203125" bestFit="1" customWidth="1"/>
    <col min="24" max="25" width="5.1640625" bestFit="1" customWidth="1"/>
    <col min="26" max="26" width="7" bestFit="1" customWidth="1"/>
    <col min="27" max="27" width="5.33203125" bestFit="1" customWidth="1"/>
    <col min="28" max="28" width="5.1640625" bestFit="1" customWidth="1"/>
    <col min="29" max="29" width="6.6640625" bestFit="1" customWidth="1"/>
    <col min="30" max="30" width="5.1640625" bestFit="1" customWidth="1"/>
    <col min="31" max="31" width="8.33203125" bestFit="1" customWidth="1"/>
    <col min="32" max="33" width="5.1640625" bestFit="1" customWidth="1"/>
    <col min="34" max="34" width="7" bestFit="1" customWidth="1"/>
    <col min="35" max="35" width="5.33203125" bestFit="1" customWidth="1"/>
    <col min="36" max="36" width="5.1640625" bestFit="1" customWidth="1"/>
    <col min="37" max="37" width="6.6640625" bestFit="1" customWidth="1"/>
    <col min="38" max="38" width="5.1640625" bestFit="1" customWidth="1"/>
    <col min="39" max="39" width="8.33203125" bestFit="1" customWidth="1"/>
    <col min="40" max="41" width="5.1640625" bestFit="1" customWidth="1"/>
    <col min="42" max="42" width="7" bestFit="1" customWidth="1"/>
    <col min="43" max="44" width="5.83203125" customWidth="1"/>
    <col min="45" max="45" width="6.6640625" bestFit="1" customWidth="1"/>
    <col min="46" max="46" width="5.1640625" bestFit="1" customWidth="1"/>
    <col min="47" max="47" width="8.33203125" bestFit="1" customWidth="1"/>
    <col min="48" max="49" width="5.1640625" bestFit="1" customWidth="1"/>
    <col min="50" max="66" width="7" customWidth="1"/>
    <col min="67" max="67" width="48.6640625" style="32" customWidth="1"/>
    <col min="68" max="75" width="7" customWidth="1"/>
    <col min="76" max="83" width="10" customWidth="1"/>
  </cols>
  <sheetData>
    <row r="3" spans="1:91" ht="17" thickBot="1"/>
    <row r="4" spans="1:91">
      <c r="BX4" s="322" t="s">
        <v>213</v>
      </c>
      <c r="BY4" s="323"/>
      <c r="BZ4" s="286" t="s">
        <v>214</v>
      </c>
      <c r="CA4" s="286"/>
      <c r="CB4" s="286"/>
      <c r="CC4" s="286"/>
      <c r="CD4" s="286"/>
      <c r="CE4" s="286"/>
      <c r="CF4" s="286"/>
      <c r="CG4" s="286"/>
      <c r="CH4" s="286"/>
      <c r="CI4" s="287"/>
    </row>
    <row r="5" spans="1:91" ht="17" thickBot="1">
      <c r="BX5" s="324"/>
      <c r="BY5" s="325"/>
      <c r="BZ5" s="288" t="s">
        <v>215</v>
      </c>
      <c r="CA5" s="288"/>
      <c r="CB5" s="288"/>
      <c r="CC5" s="288"/>
      <c r="CD5" s="288"/>
      <c r="CE5" s="288"/>
      <c r="CF5" s="288"/>
      <c r="CG5" s="288"/>
      <c r="CH5" s="288"/>
      <c r="CI5" s="289"/>
    </row>
    <row r="6" spans="1:91" ht="19" thickBot="1">
      <c r="BX6" s="276"/>
      <c r="BY6" s="276"/>
      <c r="BZ6" s="277"/>
      <c r="CA6" s="278"/>
      <c r="CB6" s="278"/>
      <c r="CC6" s="279"/>
      <c r="CD6" s="279"/>
      <c r="CE6" s="279"/>
    </row>
    <row r="7" spans="1:91">
      <c r="C7" s="353" t="s">
        <v>174</v>
      </c>
      <c r="D7" s="353"/>
      <c r="E7" s="351" t="s">
        <v>173</v>
      </c>
      <c r="F7" s="351"/>
      <c r="BX7" s="326" t="s">
        <v>216</v>
      </c>
      <c r="BY7" s="327"/>
      <c r="BZ7" s="280" t="s">
        <v>217</v>
      </c>
      <c r="CA7" s="280"/>
      <c r="CB7" s="280"/>
      <c r="CC7" s="280"/>
      <c r="CD7" s="280"/>
      <c r="CE7" s="280"/>
      <c r="CF7" s="280"/>
      <c r="CG7" s="280"/>
      <c r="CH7" s="280"/>
      <c r="CI7" s="281"/>
    </row>
    <row r="8" spans="1:91">
      <c r="BX8" s="328"/>
      <c r="BY8" s="329"/>
      <c r="BZ8" s="285" t="s">
        <v>218</v>
      </c>
      <c r="CA8" s="285"/>
      <c r="CB8" s="285"/>
      <c r="CC8" s="285"/>
      <c r="CD8" s="285"/>
      <c r="CE8" s="285"/>
      <c r="CF8" s="285"/>
      <c r="CG8" s="285"/>
      <c r="CH8" s="285"/>
      <c r="CI8" s="282"/>
    </row>
    <row r="9" spans="1:91" ht="17" thickBot="1">
      <c r="C9" s="353" t="s">
        <v>172</v>
      </c>
      <c r="D9" s="353"/>
      <c r="E9" s="351" t="s">
        <v>171</v>
      </c>
      <c r="F9" s="351"/>
      <c r="G9" s="351"/>
      <c r="BX9" s="330"/>
      <c r="BY9" s="331"/>
      <c r="BZ9" s="283" t="s">
        <v>219</v>
      </c>
      <c r="CA9" s="283"/>
      <c r="CB9" s="283"/>
      <c r="CC9" s="283"/>
      <c r="CD9" s="283"/>
      <c r="CE9" s="283"/>
      <c r="CF9" s="283"/>
      <c r="CG9" s="283"/>
      <c r="CH9" s="283"/>
      <c r="CI9" s="284"/>
    </row>
    <row r="10" spans="1:91" s="116" customFormat="1" ht="33" customHeight="1" thickBot="1">
      <c r="BO10" s="192"/>
    </row>
    <row r="11" spans="1:91" ht="30" customHeight="1" thickBot="1">
      <c r="A11" s="332" t="s">
        <v>181</v>
      </c>
      <c r="B11" s="333"/>
      <c r="C11" s="336" t="s">
        <v>177</v>
      </c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8"/>
      <c r="BO11" s="339" t="s">
        <v>160</v>
      </c>
      <c r="BP11" s="340"/>
      <c r="BQ11" s="340"/>
      <c r="BR11" s="340"/>
      <c r="BS11" s="340"/>
      <c r="BT11" s="340"/>
      <c r="BU11" s="340"/>
      <c r="BV11" s="340"/>
      <c r="BW11" s="341"/>
      <c r="BX11" s="316" t="s">
        <v>212</v>
      </c>
      <c r="BY11" s="317"/>
      <c r="BZ11" s="317"/>
      <c r="CA11" s="317"/>
      <c r="CB11" s="317"/>
      <c r="CC11" s="317"/>
      <c r="CD11" s="317"/>
      <c r="CE11" s="318"/>
      <c r="CF11" s="345" t="s">
        <v>220</v>
      </c>
      <c r="CG11" s="346"/>
      <c r="CH11" s="346"/>
      <c r="CI11" s="346"/>
      <c r="CJ11" s="346"/>
      <c r="CK11" s="346"/>
      <c r="CL11" s="346"/>
      <c r="CM11" s="347"/>
    </row>
    <row r="12" spans="1:91" ht="26" customHeight="1" thickBot="1">
      <c r="A12" s="334"/>
      <c r="B12" s="335"/>
      <c r="C12" s="332" t="s">
        <v>80</v>
      </c>
      <c r="D12" s="352"/>
      <c r="E12" s="352"/>
      <c r="F12" s="352"/>
      <c r="G12" s="352"/>
      <c r="H12" s="352"/>
      <c r="I12" s="352"/>
      <c r="J12" s="333"/>
      <c r="K12" s="332" t="s">
        <v>82</v>
      </c>
      <c r="L12" s="352"/>
      <c r="M12" s="352"/>
      <c r="N12" s="352"/>
      <c r="O12" s="352"/>
      <c r="P12" s="352"/>
      <c r="Q12" s="352"/>
      <c r="R12" s="333"/>
      <c r="S12" s="332" t="s">
        <v>141</v>
      </c>
      <c r="T12" s="352"/>
      <c r="U12" s="352"/>
      <c r="V12" s="352"/>
      <c r="W12" s="352"/>
      <c r="X12" s="352"/>
      <c r="Y12" s="352"/>
      <c r="Z12" s="333"/>
      <c r="AA12" s="332" t="s">
        <v>79</v>
      </c>
      <c r="AB12" s="352"/>
      <c r="AC12" s="352"/>
      <c r="AD12" s="352"/>
      <c r="AE12" s="352"/>
      <c r="AF12" s="352"/>
      <c r="AG12" s="352"/>
      <c r="AH12" s="333"/>
      <c r="AI12" s="332" t="s">
        <v>77</v>
      </c>
      <c r="AJ12" s="352"/>
      <c r="AK12" s="352"/>
      <c r="AL12" s="352"/>
      <c r="AM12" s="352"/>
      <c r="AN12" s="352"/>
      <c r="AO12" s="352"/>
      <c r="AP12" s="333"/>
      <c r="AQ12" s="332" t="s">
        <v>51</v>
      </c>
      <c r="AR12" s="352"/>
      <c r="AS12" s="352"/>
      <c r="AT12" s="352"/>
      <c r="AU12" s="352"/>
      <c r="AV12" s="352"/>
      <c r="AW12" s="352"/>
      <c r="AX12" s="333"/>
      <c r="AY12" s="332" t="s">
        <v>83</v>
      </c>
      <c r="AZ12" s="352"/>
      <c r="BA12" s="352"/>
      <c r="BB12" s="352"/>
      <c r="BC12" s="352"/>
      <c r="BD12" s="352"/>
      <c r="BE12" s="352"/>
      <c r="BF12" s="333"/>
      <c r="BG12" s="332" t="s">
        <v>75</v>
      </c>
      <c r="BH12" s="352"/>
      <c r="BI12" s="352"/>
      <c r="BJ12" s="352"/>
      <c r="BK12" s="352"/>
      <c r="BL12" s="352"/>
      <c r="BM12" s="352"/>
      <c r="BN12" s="333"/>
      <c r="BO12" s="342"/>
      <c r="BP12" s="343"/>
      <c r="BQ12" s="343"/>
      <c r="BR12" s="343"/>
      <c r="BS12" s="343"/>
      <c r="BT12" s="343"/>
      <c r="BU12" s="343"/>
      <c r="BV12" s="343"/>
      <c r="BW12" s="344"/>
      <c r="BX12" s="319"/>
      <c r="BY12" s="320"/>
      <c r="BZ12" s="320"/>
      <c r="CA12" s="320"/>
      <c r="CB12" s="320"/>
      <c r="CC12" s="320"/>
      <c r="CD12" s="320"/>
      <c r="CE12" s="321"/>
      <c r="CF12" s="348"/>
      <c r="CG12" s="349"/>
      <c r="CH12" s="349"/>
      <c r="CI12" s="349"/>
      <c r="CJ12" s="349"/>
      <c r="CK12" s="349"/>
      <c r="CL12" s="349"/>
      <c r="CM12" s="350"/>
    </row>
    <row r="13" spans="1:91" ht="19" thickBot="1">
      <c r="A13" s="62" t="s">
        <v>0</v>
      </c>
      <c r="B13" s="63" t="s">
        <v>93</v>
      </c>
      <c r="C13" s="22" t="s">
        <v>94</v>
      </c>
      <c r="D13" s="23" t="s">
        <v>95</v>
      </c>
      <c r="E13" s="23" t="s">
        <v>96</v>
      </c>
      <c r="F13" s="23" t="s">
        <v>97</v>
      </c>
      <c r="G13" s="23" t="s">
        <v>98</v>
      </c>
      <c r="H13" s="23" t="s">
        <v>99</v>
      </c>
      <c r="I13" s="23" t="s">
        <v>100</v>
      </c>
      <c r="J13" s="24" t="s">
        <v>72</v>
      </c>
      <c r="K13" s="22" t="s">
        <v>94</v>
      </c>
      <c r="L13" s="23" t="s">
        <v>95</v>
      </c>
      <c r="M13" s="23" t="s">
        <v>96</v>
      </c>
      <c r="N13" s="23" t="s">
        <v>97</v>
      </c>
      <c r="O13" s="23" t="s">
        <v>98</v>
      </c>
      <c r="P13" s="23" t="s">
        <v>99</v>
      </c>
      <c r="Q13" s="23" t="s">
        <v>100</v>
      </c>
      <c r="R13" s="24" t="s">
        <v>72</v>
      </c>
      <c r="S13" s="22" t="s">
        <v>94</v>
      </c>
      <c r="T13" s="23" t="s">
        <v>95</v>
      </c>
      <c r="U13" s="23" t="s">
        <v>96</v>
      </c>
      <c r="V13" s="23" t="s">
        <v>97</v>
      </c>
      <c r="W13" s="23" t="s">
        <v>98</v>
      </c>
      <c r="X13" s="23" t="s">
        <v>99</v>
      </c>
      <c r="Y13" s="23" t="s">
        <v>100</v>
      </c>
      <c r="Z13" s="24" t="s">
        <v>72</v>
      </c>
      <c r="AA13" s="22" t="s">
        <v>94</v>
      </c>
      <c r="AB13" s="23" t="s">
        <v>95</v>
      </c>
      <c r="AC13" s="23" t="s">
        <v>96</v>
      </c>
      <c r="AD13" s="23" t="s">
        <v>97</v>
      </c>
      <c r="AE13" s="23" t="s">
        <v>98</v>
      </c>
      <c r="AF13" s="23" t="s">
        <v>99</v>
      </c>
      <c r="AG13" s="23" t="s">
        <v>100</v>
      </c>
      <c r="AH13" s="24" t="s">
        <v>72</v>
      </c>
      <c r="AI13" s="22" t="s">
        <v>94</v>
      </c>
      <c r="AJ13" s="23" t="s">
        <v>95</v>
      </c>
      <c r="AK13" s="23" t="s">
        <v>96</v>
      </c>
      <c r="AL13" s="23" t="s">
        <v>97</v>
      </c>
      <c r="AM13" s="23" t="s">
        <v>98</v>
      </c>
      <c r="AN13" s="23" t="s">
        <v>99</v>
      </c>
      <c r="AO13" s="23" t="s">
        <v>100</v>
      </c>
      <c r="AP13" s="24" t="s">
        <v>72</v>
      </c>
      <c r="AQ13" s="22" t="s">
        <v>94</v>
      </c>
      <c r="AR13" s="23" t="s">
        <v>95</v>
      </c>
      <c r="AS13" s="23" t="s">
        <v>96</v>
      </c>
      <c r="AT13" s="23" t="s">
        <v>97</v>
      </c>
      <c r="AU13" s="23" t="s">
        <v>98</v>
      </c>
      <c r="AV13" s="23" t="s">
        <v>99</v>
      </c>
      <c r="AW13" s="23" t="s">
        <v>100</v>
      </c>
      <c r="AX13" s="24" t="s">
        <v>72</v>
      </c>
      <c r="AY13" s="22" t="s">
        <v>94</v>
      </c>
      <c r="AZ13" s="23" t="s">
        <v>95</v>
      </c>
      <c r="BA13" s="23" t="s">
        <v>96</v>
      </c>
      <c r="BB13" s="23" t="s">
        <v>97</v>
      </c>
      <c r="BC13" s="23" t="s">
        <v>98</v>
      </c>
      <c r="BD13" s="23" t="s">
        <v>99</v>
      </c>
      <c r="BE13" s="23" t="s">
        <v>100</v>
      </c>
      <c r="BF13" s="24" t="s">
        <v>72</v>
      </c>
      <c r="BG13" s="22" t="s">
        <v>94</v>
      </c>
      <c r="BH13" s="23" t="s">
        <v>95</v>
      </c>
      <c r="BI13" s="23" t="s">
        <v>96</v>
      </c>
      <c r="BJ13" s="23" t="s">
        <v>97</v>
      </c>
      <c r="BK13" s="23" t="s">
        <v>98</v>
      </c>
      <c r="BL13" s="23" t="s">
        <v>99</v>
      </c>
      <c r="BM13" s="23" t="s">
        <v>100</v>
      </c>
      <c r="BN13" s="24" t="s">
        <v>72</v>
      </c>
      <c r="BO13" s="23" t="s">
        <v>142</v>
      </c>
      <c r="BP13" s="22" t="s">
        <v>94</v>
      </c>
      <c r="BQ13" s="23" t="s">
        <v>95</v>
      </c>
      <c r="BR13" s="23" t="s">
        <v>96</v>
      </c>
      <c r="BS13" s="23" t="s">
        <v>97</v>
      </c>
      <c r="BT13" s="23" t="s">
        <v>98</v>
      </c>
      <c r="BU13" s="23" t="s">
        <v>99</v>
      </c>
      <c r="BV13" s="23" t="s">
        <v>100</v>
      </c>
      <c r="BW13" s="24" t="s">
        <v>72</v>
      </c>
      <c r="BX13" s="270" t="s">
        <v>94</v>
      </c>
      <c r="BY13" s="271" t="s">
        <v>95</v>
      </c>
      <c r="BZ13" s="271" t="s">
        <v>96</v>
      </c>
      <c r="CA13" s="271" t="s">
        <v>97</v>
      </c>
      <c r="CB13" s="271" t="s">
        <v>98</v>
      </c>
      <c r="CC13" s="271" t="s">
        <v>99</v>
      </c>
      <c r="CD13" s="271" t="s">
        <v>100</v>
      </c>
      <c r="CE13" s="272" t="s">
        <v>72</v>
      </c>
      <c r="CF13" s="273" t="s">
        <v>94</v>
      </c>
      <c r="CG13" s="274" t="s">
        <v>95</v>
      </c>
      <c r="CH13" s="274" t="s">
        <v>96</v>
      </c>
      <c r="CI13" s="274" t="s">
        <v>97</v>
      </c>
      <c r="CJ13" s="274" t="s">
        <v>98</v>
      </c>
      <c r="CK13" s="274" t="s">
        <v>99</v>
      </c>
      <c r="CL13" s="274" t="s">
        <v>100</v>
      </c>
      <c r="CM13" s="275" t="s">
        <v>72</v>
      </c>
    </row>
    <row r="14" spans="1:91" ht="21" customHeight="1">
      <c r="A14" s="64">
        <v>1</v>
      </c>
      <c r="B14" s="26" t="s">
        <v>101</v>
      </c>
      <c r="C14" s="39">
        <v>5</v>
      </c>
      <c r="D14" s="40">
        <v>5</v>
      </c>
      <c r="E14" s="40">
        <v>5</v>
      </c>
      <c r="F14" s="40">
        <v>5</v>
      </c>
      <c r="G14" s="40">
        <v>5</v>
      </c>
      <c r="H14" s="40">
        <v>5</v>
      </c>
      <c r="I14" s="40">
        <v>5</v>
      </c>
      <c r="J14" s="41">
        <v>5</v>
      </c>
      <c r="K14" s="39">
        <v>5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1">
        <v>5</v>
      </c>
      <c r="S14" s="39">
        <v>5</v>
      </c>
      <c r="T14" s="40">
        <v>5</v>
      </c>
      <c r="U14" s="40">
        <v>5</v>
      </c>
      <c r="V14" s="40">
        <v>5</v>
      </c>
      <c r="W14" s="40">
        <v>5</v>
      </c>
      <c r="X14" s="40">
        <v>5</v>
      </c>
      <c r="Y14" s="40">
        <v>5</v>
      </c>
      <c r="Z14" s="41">
        <v>5</v>
      </c>
      <c r="AA14" s="39">
        <v>5</v>
      </c>
      <c r="AB14" s="40">
        <v>5</v>
      </c>
      <c r="AC14" s="40">
        <v>5</v>
      </c>
      <c r="AD14" s="40">
        <v>5</v>
      </c>
      <c r="AE14" s="40">
        <v>5</v>
      </c>
      <c r="AF14" s="40">
        <v>5</v>
      </c>
      <c r="AG14" s="40">
        <v>5</v>
      </c>
      <c r="AH14" s="41">
        <v>5</v>
      </c>
      <c r="AI14" s="39">
        <v>5</v>
      </c>
      <c r="AJ14" s="40">
        <v>5</v>
      </c>
      <c r="AK14" s="40">
        <v>5</v>
      </c>
      <c r="AL14" s="40">
        <v>5</v>
      </c>
      <c r="AM14" s="40">
        <v>5</v>
      </c>
      <c r="AN14" s="40">
        <v>5</v>
      </c>
      <c r="AO14" s="40">
        <v>5</v>
      </c>
      <c r="AP14" s="41">
        <v>5</v>
      </c>
      <c r="AQ14" s="39">
        <v>5</v>
      </c>
      <c r="AR14" s="40">
        <v>5</v>
      </c>
      <c r="AS14" s="40">
        <v>5</v>
      </c>
      <c r="AT14" s="40">
        <v>5</v>
      </c>
      <c r="AU14" s="40">
        <v>5</v>
      </c>
      <c r="AV14" s="40">
        <v>5</v>
      </c>
      <c r="AW14" s="40">
        <v>5</v>
      </c>
      <c r="AX14" s="41">
        <v>5</v>
      </c>
      <c r="AY14" s="39">
        <v>5</v>
      </c>
      <c r="AZ14" s="40">
        <v>5</v>
      </c>
      <c r="BA14" s="40">
        <v>5</v>
      </c>
      <c r="BB14" s="40">
        <v>5</v>
      </c>
      <c r="BC14" s="40">
        <v>5</v>
      </c>
      <c r="BD14" s="40">
        <v>5</v>
      </c>
      <c r="BE14" s="40">
        <v>5</v>
      </c>
      <c r="BF14" s="41">
        <v>5</v>
      </c>
      <c r="BG14" s="39">
        <v>5</v>
      </c>
      <c r="BH14" s="40">
        <v>5</v>
      </c>
      <c r="BI14" s="40">
        <v>5</v>
      </c>
      <c r="BJ14" s="40">
        <v>5</v>
      </c>
      <c r="BK14" s="40">
        <v>5</v>
      </c>
      <c r="BL14" s="40">
        <v>5</v>
      </c>
      <c r="BM14" s="40">
        <v>5</v>
      </c>
      <c r="BN14" s="40">
        <v>5</v>
      </c>
      <c r="BO14" s="200" t="s">
        <v>84</v>
      </c>
      <c r="BP14" s="39">
        <v>5</v>
      </c>
      <c r="BQ14" s="40">
        <v>5</v>
      </c>
      <c r="BR14" s="40">
        <v>5</v>
      </c>
      <c r="BS14" s="40">
        <v>5</v>
      </c>
      <c r="BT14" s="40">
        <v>5</v>
      </c>
      <c r="BU14" s="40">
        <v>5</v>
      </c>
      <c r="BV14" s="40">
        <v>5</v>
      </c>
      <c r="BW14" s="41">
        <v>5</v>
      </c>
      <c r="BX14" s="257" t="str">
        <f>IF(CF14&lt;ESCALA!$E$7,"NI",IF(CF14&lt;ESCALA!$E$8,"EP",IF(CF14&lt;ESCALA!$E$9,"C",IF(CF14&lt;ESCALA!$E$10,"R","E"))))</f>
        <v>E</v>
      </c>
      <c r="BY14" s="258" t="str">
        <f>IF(CG14&lt;ESCALA!$E$7,"NI",IF(CG14&lt;ESCALA!$E$8,"EP",IF(CG14&lt;ESCALA!$E$9,"C",IF(CG14&lt;ESCALA!$E$10,"R","E"))))</f>
        <v>E</v>
      </c>
      <c r="BZ14" s="258" t="str">
        <f>IF(CH14&lt;ESCALA!$E$7,"NI",IF(CH14&lt;ESCALA!$E$8,"EP",IF(CH14&lt;ESCALA!$E$9,"C",IF(CH14&lt;ESCALA!$E$10,"R","E"))))</f>
        <v>E</v>
      </c>
      <c r="CA14" s="258" t="str">
        <f>IF(CI14&lt;ESCALA!$E$7,"NI",IF(CI14&lt;ESCALA!$E$8,"EP",IF(CI14&lt;ESCALA!$E$9,"C",IF(CI14&lt;ESCALA!$E$10,"R","E"))))</f>
        <v>E</v>
      </c>
      <c r="CB14" s="258" t="str">
        <f>IF(CJ14&lt;ESCALA!$E$7,"NI",IF(CJ14&lt;ESCALA!$E$8,"EP",IF(CJ14&lt;ESCALA!$E$9,"C",IF(CJ14&lt;ESCALA!$E$10,"R","E"))))</f>
        <v>E</v>
      </c>
      <c r="CC14" s="258" t="str">
        <f>IF(CK14&lt;ESCALA!$E$7,"NI",IF(CK14&lt;ESCALA!$E$8,"EP",IF(CK14&lt;ESCALA!$E$9,"C",IF(CK14&lt;ESCALA!$E$10,"R","E"))))</f>
        <v>E</v>
      </c>
      <c r="CD14" s="258" t="str">
        <f>IF(CL14&lt;ESCALA!$E$7,"NI",IF(CL14&lt;ESCALA!$E$8,"EP",IF(CL14&lt;ESCALA!$E$9,"C",IF(CL14&lt;ESCALA!$E$10,"R","E"))))</f>
        <v>E</v>
      </c>
      <c r="CE14" s="259" t="str">
        <f>IF(CM14&lt;ESCALA!$E$7,"NI",IF(CM14&lt;ESCALA!$E$8,"EP",IF(CM14&lt;ESCALA!$E$9,"C",IF(CM14&lt;ESCALA!$E$10,"R","E"))))</f>
        <v>E</v>
      </c>
      <c r="CF14" s="263">
        <f>'1º ESO'!AJ23</f>
        <v>5</v>
      </c>
      <c r="CG14" s="264">
        <f>'1º ESO'!AK23</f>
        <v>5</v>
      </c>
      <c r="CH14" s="264">
        <f>'1º ESO'!AL23</f>
        <v>5</v>
      </c>
      <c r="CI14" s="264">
        <f>'1º ESO'!AM23</f>
        <v>5</v>
      </c>
      <c r="CJ14" s="264">
        <f>'1º ESO'!AN23</f>
        <v>5</v>
      </c>
      <c r="CK14" s="264">
        <f>'1º ESO'!AO23</f>
        <v>5</v>
      </c>
      <c r="CL14" s="264">
        <f>'1º ESO'!AP23</f>
        <v>5</v>
      </c>
      <c r="CM14" s="264">
        <f>'1º ESO'!AQ23</f>
        <v>5</v>
      </c>
    </row>
    <row r="15" spans="1:91" ht="21" customHeight="1" thickBot="1">
      <c r="A15" s="65">
        <v>2</v>
      </c>
      <c r="B15" s="28" t="s">
        <v>102</v>
      </c>
      <c r="C15" s="42"/>
      <c r="D15" s="43"/>
      <c r="E15" s="44"/>
      <c r="F15" s="44"/>
      <c r="G15" s="44"/>
      <c r="H15" s="44"/>
      <c r="I15" s="44"/>
      <c r="J15" s="45"/>
      <c r="K15" s="46"/>
      <c r="L15" s="43"/>
      <c r="M15" s="44"/>
      <c r="N15" s="44"/>
      <c r="O15" s="44"/>
      <c r="P15" s="44"/>
      <c r="Q15" s="44"/>
      <c r="R15" s="45"/>
      <c r="S15" s="46"/>
      <c r="T15" s="43"/>
      <c r="U15" s="44"/>
      <c r="V15" s="44"/>
      <c r="W15" s="44"/>
      <c r="X15" s="44"/>
      <c r="Y15" s="44"/>
      <c r="Z15" s="45"/>
      <c r="AA15" s="46"/>
      <c r="AB15" s="43"/>
      <c r="AC15" s="44"/>
      <c r="AD15" s="44"/>
      <c r="AE15" s="44"/>
      <c r="AF15" s="44"/>
      <c r="AG15" s="44"/>
      <c r="AH15" s="45"/>
      <c r="AI15" s="46"/>
      <c r="AJ15" s="43"/>
      <c r="AK15" s="44"/>
      <c r="AL15" s="44"/>
      <c r="AM15" s="44"/>
      <c r="AN15" s="44"/>
      <c r="AO15" s="44"/>
      <c r="AP15" s="45"/>
      <c r="AQ15" s="46"/>
      <c r="AR15" s="43"/>
      <c r="AS15" s="44"/>
      <c r="AT15" s="44"/>
      <c r="AU15" s="44"/>
      <c r="AV15" s="44"/>
      <c r="AW15" s="44"/>
      <c r="AX15" s="45"/>
      <c r="AY15" s="46"/>
      <c r="AZ15" s="43"/>
      <c r="BA15" s="44"/>
      <c r="BB15" s="44"/>
      <c r="BC15" s="44"/>
      <c r="BD15" s="44"/>
      <c r="BE15" s="44"/>
      <c r="BF15" s="45"/>
      <c r="BG15" s="46"/>
      <c r="BH15" s="43"/>
      <c r="BI15" s="44"/>
      <c r="BJ15" s="44"/>
      <c r="BK15" s="44"/>
      <c r="BL15" s="44"/>
      <c r="BM15" s="44"/>
      <c r="BN15" s="44"/>
      <c r="BO15" s="201" t="s">
        <v>73</v>
      </c>
      <c r="BP15" s="42"/>
      <c r="BQ15" s="43"/>
      <c r="BR15" s="44"/>
      <c r="BS15" s="44"/>
      <c r="BT15" s="44"/>
      <c r="BU15" s="44"/>
      <c r="BV15" s="44"/>
      <c r="BW15" s="45"/>
      <c r="BX15" s="268" t="str">
        <f>IF(CF15&lt;ESCALA!$E$7,"NI",IF(CF15&lt;ESCALA!$E$8,"EP",IF(CF15&lt;ESCALA!$E$9,"C",IF(CF15&lt;ESCALA!$E$10,"R","E"))))</f>
        <v>NI</v>
      </c>
      <c r="BY15" s="267" t="str">
        <f>IF(CG15&lt;ESCALA!$E$7,"NI",IF(CG15&lt;ESCALA!$E$8,"EP",IF(CG15&lt;ESCALA!$E$9,"C",IF(CG15&lt;ESCALA!$E$10,"R","E"))))</f>
        <v>NI</v>
      </c>
      <c r="BZ15" s="267" t="str">
        <f>IF(CH15&lt;ESCALA!$E$7,"NI",IF(CH15&lt;ESCALA!$E$8,"EP",IF(CH15&lt;ESCALA!$E$9,"C",IF(CH15&lt;ESCALA!$E$10,"R","E"))))</f>
        <v>NI</v>
      </c>
      <c r="CA15" s="267" t="str">
        <f>IF(CI15&lt;ESCALA!$E$7,"NI",IF(CI15&lt;ESCALA!$E$8,"EP",IF(CI15&lt;ESCALA!$E$9,"C",IF(CI15&lt;ESCALA!$E$10,"R","E"))))</f>
        <v>NI</v>
      </c>
      <c r="CB15" s="267" t="str">
        <f>IF(CJ15&lt;ESCALA!$E$7,"NI",IF(CJ15&lt;ESCALA!$E$8,"EP",IF(CJ15&lt;ESCALA!$E$9,"C",IF(CJ15&lt;ESCALA!$E$10,"R","E"))))</f>
        <v>NI</v>
      </c>
      <c r="CC15" s="267" t="str">
        <f>IF(CK15&lt;ESCALA!$E$7,"NI",IF(CK15&lt;ESCALA!$E$8,"EP",IF(CK15&lt;ESCALA!$E$9,"C",IF(CK15&lt;ESCALA!$E$10,"R","E"))))</f>
        <v>NI</v>
      </c>
      <c r="CD15" s="267" t="str">
        <f>IF(CL15&lt;ESCALA!$E$7,"NI",IF(CL15&lt;ESCALA!$E$8,"EP",IF(CL15&lt;ESCALA!$E$9,"C",IF(CL15&lt;ESCALA!$E$10,"R","E"))))</f>
        <v>NI</v>
      </c>
      <c r="CE15" s="269" t="str">
        <f>IF(CM15&lt;ESCALA!$E$7,"NI",IF(CM15&lt;ESCALA!$E$8,"EP",IF(CM15&lt;ESCALA!$E$9,"C",IF(CM15&lt;ESCALA!$E$10,"R","E"))))</f>
        <v>NI</v>
      </c>
      <c r="CF15" s="263">
        <f>'1º ESO'!AJ24</f>
        <v>0</v>
      </c>
      <c r="CG15" s="264">
        <f>'1º ESO'!AK24</f>
        <v>0</v>
      </c>
      <c r="CH15" s="264">
        <f>'1º ESO'!AL24</f>
        <v>0</v>
      </c>
      <c r="CI15" s="264">
        <f>'1º ESO'!AM24</f>
        <v>0</v>
      </c>
      <c r="CJ15" s="264">
        <f>'1º ESO'!AN24</f>
        <v>0</v>
      </c>
      <c r="CK15" s="264">
        <f>'1º ESO'!AO24</f>
        <v>0</v>
      </c>
      <c r="CL15" s="264">
        <f>'1º ESO'!AP24</f>
        <v>0</v>
      </c>
      <c r="CM15" s="264">
        <f>'1º ESO'!AQ24</f>
        <v>0</v>
      </c>
    </row>
    <row r="16" spans="1:91" ht="21" customHeight="1">
      <c r="A16" s="29">
        <v>3</v>
      </c>
      <c r="B16" s="30" t="s">
        <v>103</v>
      </c>
      <c r="C16" s="47"/>
      <c r="D16" s="48"/>
      <c r="E16" s="47"/>
      <c r="F16" s="47"/>
      <c r="G16" s="47"/>
      <c r="H16" s="47"/>
      <c r="I16" s="47"/>
      <c r="J16" s="49"/>
      <c r="K16" s="50"/>
      <c r="L16" s="48"/>
      <c r="M16" s="47"/>
      <c r="N16" s="47"/>
      <c r="O16" s="47"/>
      <c r="P16" s="47"/>
      <c r="Q16" s="47"/>
      <c r="R16" s="49"/>
      <c r="S16" s="50"/>
      <c r="T16" s="48"/>
      <c r="U16" s="47"/>
      <c r="V16" s="47"/>
      <c r="W16" s="47"/>
      <c r="X16" s="47"/>
      <c r="Y16" s="47"/>
      <c r="Z16" s="49"/>
      <c r="AA16" s="50"/>
      <c r="AB16" s="48"/>
      <c r="AC16" s="47"/>
      <c r="AD16" s="47"/>
      <c r="AE16" s="47"/>
      <c r="AF16" s="47"/>
      <c r="AG16" s="47"/>
      <c r="AH16" s="49"/>
      <c r="AI16" s="50"/>
      <c r="AJ16" s="48"/>
      <c r="AK16" s="47"/>
      <c r="AL16" s="47"/>
      <c r="AM16" s="47"/>
      <c r="AN16" s="47"/>
      <c r="AO16" s="47"/>
      <c r="AP16" s="49"/>
      <c r="AQ16" s="50"/>
      <c r="AR16" s="48"/>
      <c r="AS16" s="47"/>
      <c r="AT16" s="47"/>
      <c r="AU16" s="47"/>
      <c r="AV16" s="47"/>
      <c r="AW16" s="47"/>
      <c r="AX16" s="49"/>
      <c r="AY16" s="50"/>
      <c r="AZ16" s="48"/>
      <c r="BA16" s="47"/>
      <c r="BB16" s="47"/>
      <c r="BC16" s="47"/>
      <c r="BD16" s="47"/>
      <c r="BE16" s="47"/>
      <c r="BF16" s="49"/>
      <c r="BG16" s="50"/>
      <c r="BH16" s="48"/>
      <c r="BI16" s="47"/>
      <c r="BJ16" s="47"/>
      <c r="BK16" s="47"/>
      <c r="BL16" s="47"/>
      <c r="BM16" s="47"/>
      <c r="BN16" s="47"/>
      <c r="BO16" s="200" t="s">
        <v>71</v>
      </c>
      <c r="BP16" s="47"/>
      <c r="BQ16" s="48"/>
      <c r="BR16" s="47"/>
      <c r="BS16" s="47"/>
      <c r="BT16" s="47"/>
      <c r="BU16" s="47"/>
      <c r="BV16" s="47"/>
      <c r="BW16" s="49"/>
      <c r="BX16" s="268" t="str">
        <f>IF(CF16&lt;ESCALA!$E$7,"NI",IF(CF16&lt;ESCALA!$E$8,"EP",IF(CF16&lt;ESCALA!$E$9,"C",IF(CF16&lt;ESCALA!$E$10,"R","E"))))</f>
        <v>NI</v>
      </c>
      <c r="BY16" s="267" t="str">
        <f>IF(CG16&lt;ESCALA!$E$7,"NI",IF(CG16&lt;ESCALA!$E$8,"EP",IF(CG16&lt;ESCALA!$E$9,"C",IF(CG16&lt;ESCALA!$E$10,"R","E"))))</f>
        <v>NI</v>
      </c>
      <c r="BZ16" s="267" t="str">
        <f>IF(CH16&lt;ESCALA!$E$7,"NI",IF(CH16&lt;ESCALA!$E$8,"EP",IF(CH16&lt;ESCALA!$E$9,"C",IF(CH16&lt;ESCALA!$E$10,"R","E"))))</f>
        <v>NI</v>
      </c>
      <c r="CA16" s="267" t="str">
        <f>IF(CI16&lt;ESCALA!$E$7,"NI",IF(CI16&lt;ESCALA!$E$8,"EP",IF(CI16&lt;ESCALA!$E$9,"C",IF(CI16&lt;ESCALA!$E$10,"R","E"))))</f>
        <v>NI</v>
      </c>
      <c r="CB16" s="267" t="str">
        <f>IF(CJ16&lt;ESCALA!$E$7,"NI",IF(CJ16&lt;ESCALA!$E$8,"EP",IF(CJ16&lt;ESCALA!$E$9,"C",IF(CJ16&lt;ESCALA!$E$10,"R","E"))))</f>
        <v>NI</v>
      </c>
      <c r="CC16" s="267" t="str">
        <f>IF(CK16&lt;ESCALA!$E$7,"NI",IF(CK16&lt;ESCALA!$E$8,"EP",IF(CK16&lt;ESCALA!$E$9,"C",IF(CK16&lt;ESCALA!$E$10,"R","E"))))</f>
        <v>NI</v>
      </c>
      <c r="CD16" s="267" t="str">
        <f>IF(CL16&lt;ESCALA!$E$7,"NI",IF(CL16&lt;ESCALA!$E$8,"EP",IF(CL16&lt;ESCALA!$E$9,"C",IF(CL16&lt;ESCALA!$E$10,"R","E"))))</f>
        <v>NI</v>
      </c>
      <c r="CE16" s="269" t="str">
        <f>IF(CM16&lt;ESCALA!$E$7,"NI",IF(CM16&lt;ESCALA!$E$8,"EP",IF(CM16&lt;ESCALA!$E$9,"C",IF(CM16&lt;ESCALA!$E$10,"R","E"))))</f>
        <v>NI</v>
      </c>
      <c r="CF16" s="263">
        <f>'1º ESO'!AJ25</f>
        <v>0</v>
      </c>
      <c r="CG16" s="264">
        <f>'1º ESO'!AK25</f>
        <v>0</v>
      </c>
      <c r="CH16" s="264">
        <f>'1º ESO'!AL25</f>
        <v>0</v>
      </c>
      <c r="CI16" s="264">
        <f>'1º ESO'!AM25</f>
        <v>0</v>
      </c>
      <c r="CJ16" s="264">
        <f>'1º ESO'!AN25</f>
        <v>0</v>
      </c>
      <c r="CK16" s="264">
        <f>'1º ESO'!AO25</f>
        <v>0</v>
      </c>
      <c r="CL16" s="264">
        <f>'1º ESO'!AP25</f>
        <v>0</v>
      </c>
      <c r="CM16" s="264">
        <f>'1º ESO'!AQ25</f>
        <v>0</v>
      </c>
    </row>
    <row r="17" spans="1:91" ht="22" customHeight="1">
      <c r="A17" s="29">
        <v>4</v>
      </c>
      <c r="B17" s="28" t="s">
        <v>104</v>
      </c>
      <c r="C17" s="44"/>
      <c r="D17" s="43"/>
      <c r="E17" s="44"/>
      <c r="F17" s="44"/>
      <c r="G17" s="44"/>
      <c r="H17" s="44"/>
      <c r="I17" s="44"/>
      <c r="J17" s="45"/>
      <c r="K17" s="51"/>
      <c r="L17" s="43"/>
      <c r="M17" s="44"/>
      <c r="N17" s="44"/>
      <c r="O17" s="44"/>
      <c r="P17" s="44"/>
      <c r="Q17" s="44"/>
      <c r="R17" s="45"/>
      <c r="S17" s="51"/>
      <c r="T17" s="43"/>
      <c r="U17" s="44"/>
      <c r="V17" s="44"/>
      <c r="W17" s="44"/>
      <c r="X17" s="44"/>
      <c r="Y17" s="44"/>
      <c r="Z17" s="45"/>
      <c r="AA17" s="51"/>
      <c r="AB17" s="43"/>
      <c r="AC17" s="44"/>
      <c r="AD17" s="44"/>
      <c r="AE17" s="44"/>
      <c r="AF17" s="44"/>
      <c r="AG17" s="44"/>
      <c r="AH17" s="45"/>
      <c r="AI17" s="51"/>
      <c r="AJ17" s="43"/>
      <c r="AK17" s="44"/>
      <c r="AL17" s="44"/>
      <c r="AM17" s="44"/>
      <c r="AN17" s="44"/>
      <c r="AO17" s="44"/>
      <c r="AP17" s="45"/>
      <c r="AQ17" s="51"/>
      <c r="AR17" s="43"/>
      <c r="AS17" s="44"/>
      <c r="AT17" s="44"/>
      <c r="AU17" s="44"/>
      <c r="AV17" s="44"/>
      <c r="AW17" s="44"/>
      <c r="AX17" s="45"/>
      <c r="AY17" s="51"/>
      <c r="AZ17" s="43"/>
      <c r="BA17" s="44"/>
      <c r="BB17" s="44"/>
      <c r="BC17" s="44"/>
      <c r="BD17" s="44"/>
      <c r="BE17" s="44"/>
      <c r="BF17" s="45"/>
      <c r="BG17" s="51"/>
      <c r="BH17" s="43"/>
      <c r="BI17" s="44"/>
      <c r="BJ17" s="44"/>
      <c r="BK17" s="44"/>
      <c r="BL17" s="44"/>
      <c r="BM17" s="44"/>
      <c r="BN17" s="44"/>
      <c r="BO17" s="201"/>
      <c r="BP17" s="44"/>
      <c r="BQ17" s="43"/>
      <c r="BR17" s="44"/>
      <c r="BS17" s="44"/>
      <c r="BT17" s="44"/>
      <c r="BU17" s="44"/>
      <c r="BV17" s="44"/>
      <c r="BW17" s="45"/>
      <c r="BX17" s="268" t="str">
        <f>IF(CF17&lt;ESCALA!$E$7,"NI",IF(CF17&lt;ESCALA!$E$8,"EP",IF(CF17&lt;ESCALA!$E$9,"C",IF(CF17&lt;ESCALA!$E$10,"R","E"))))</f>
        <v>NI</v>
      </c>
      <c r="BY17" s="267" t="str">
        <f>IF(CG17&lt;ESCALA!$E$7,"NI",IF(CG17&lt;ESCALA!$E$8,"EP",IF(CG17&lt;ESCALA!$E$9,"C",IF(CG17&lt;ESCALA!$E$10,"R","E"))))</f>
        <v>NI</v>
      </c>
      <c r="BZ17" s="267" t="str">
        <f>IF(CH17&lt;ESCALA!$E$7,"NI",IF(CH17&lt;ESCALA!$E$8,"EP",IF(CH17&lt;ESCALA!$E$9,"C",IF(CH17&lt;ESCALA!$E$10,"R","E"))))</f>
        <v>NI</v>
      </c>
      <c r="CA17" s="267" t="str">
        <f>IF(CI17&lt;ESCALA!$E$7,"NI",IF(CI17&lt;ESCALA!$E$8,"EP",IF(CI17&lt;ESCALA!$E$9,"C",IF(CI17&lt;ESCALA!$E$10,"R","E"))))</f>
        <v>NI</v>
      </c>
      <c r="CB17" s="267" t="str">
        <f>IF(CJ17&lt;ESCALA!$E$7,"NI",IF(CJ17&lt;ESCALA!$E$8,"EP",IF(CJ17&lt;ESCALA!$E$9,"C",IF(CJ17&lt;ESCALA!$E$10,"R","E"))))</f>
        <v>NI</v>
      </c>
      <c r="CC17" s="267" t="str">
        <f>IF(CK17&lt;ESCALA!$E$7,"NI",IF(CK17&lt;ESCALA!$E$8,"EP",IF(CK17&lt;ESCALA!$E$9,"C",IF(CK17&lt;ESCALA!$E$10,"R","E"))))</f>
        <v>NI</v>
      </c>
      <c r="CD17" s="267" t="str">
        <f>IF(CL17&lt;ESCALA!$E$7,"NI",IF(CL17&lt;ESCALA!$E$8,"EP",IF(CL17&lt;ESCALA!$E$9,"C",IF(CL17&lt;ESCALA!$E$10,"R","E"))))</f>
        <v>NI</v>
      </c>
      <c r="CE17" s="269" t="str">
        <f>IF(CM17&lt;ESCALA!$E$7,"NI",IF(CM17&lt;ESCALA!$E$8,"EP",IF(CM17&lt;ESCALA!$E$9,"C",IF(CM17&lt;ESCALA!$E$10,"R","E"))))</f>
        <v>NI</v>
      </c>
      <c r="CF17" s="263">
        <f>'1º ESO'!AJ26</f>
        <v>0</v>
      </c>
      <c r="CG17" s="264">
        <f>'1º ESO'!AK26</f>
        <v>0</v>
      </c>
      <c r="CH17" s="264">
        <f>'1º ESO'!AL26</f>
        <v>0</v>
      </c>
      <c r="CI17" s="264">
        <f>'1º ESO'!AM26</f>
        <v>0</v>
      </c>
      <c r="CJ17" s="264">
        <f>'1º ESO'!AN26</f>
        <v>0</v>
      </c>
      <c r="CK17" s="264">
        <f>'1º ESO'!AO26</f>
        <v>0</v>
      </c>
      <c r="CL17" s="264">
        <f>'1º ESO'!AP26</f>
        <v>0</v>
      </c>
      <c r="CM17" s="264">
        <f>'1º ESO'!AQ26</f>
        <v>0</v>
      </c>
    </row>
    <row r="18" spans="1:91" ht="21" customHeight="1">
      <c r="A18" s="66">
        <v>5</v>
      </c>
      <c r="B18" s="30" t="s">
        <v>105</v>
      </c>
      <c r="C18" s="52"/>
      <c r="D18" s="48"/>
      <c r="E18" s="52"/>
      <c r="F18" s="52"/>
      <c r="G18" s="52"/>
      <c r="H18" s="52"/>
      <c r="I18" s="52"/>
      <c r="J18" s="53"/>
      <c r="K18" s="54"/>
      <c r="L18" s="48"/>
      <c r="M18" s="52"/>
      <c r="N18" s="52"/>
      <c r="O18" s="52"/>
      <c r="P18" s="52"/>
      <c r="Q18" s="52"/>
      <c r="R18" s="53"/>
      <c r="S18" s="54"/>
      <c r="T18" s="48"/>
      <c r="U18" s="52"/>
      <c r="V18" s="52"/>
      <c r="W18" s="52"/>
      <c r="X18" s="52"/>
      <c r="Y18" s="52"/>
      <c r="Z18" s="53"/>
      <c r="AA18" s="54"/>
      <c r="AB18" s="48"/>
      <c r="AC18" s="52"/>
      <c r="AD18" s="52"/>
      <c r="AE18" s="52"/>
      <c r="AF18" s="52"/>
      <c r="AG18" s="52"/>
      <c r="AH18" s="53"/>
      <c r="AI18" s="54"/>
      <c r="AJ18" s="48"/>
      <c r="AK18" s="52"/>
      <c r="AL18" s="52"/>
      <c r="AM18" s="52"/>
      <c r="AN18" s="52"/>
      <c r="AO18" s="52"/>
      <c r="AP18" s="53"/>
      <c r="AQ18" s="54"/>
      <c r="AR18" s="48"/>
      <c r="AS18" s="52"/>
      <c r="AT18" s="52"/>
      <c r="AU18" s="52"/>
      <c r="AV18" s="52"/>
      <c r="AW18" s="52"/>
      <c r="AX18" s="53"/>
      <c r="AY18" s="54"/>
      <c r="AZ18" s="48"/>
      <c r="BA18" s="52"/>
      <c r="BB18" s="52"/>
      <c r="BC18" s="52"/>
      <c r="BD18" s="52"/>
      <c r="BE18" s="52"/>
      <c r="BF18" s="53"/>
      <c r="BG18" s="54"/>
      <c r="BH18" s="48"/>
      <c r="BI18" s="52"/>
      <c r="BJ18" s="52"/>
      <c r="BK18" s="52"/>
      <c r="BL18" s="52"/>
      <c r="BM18" s="52"/>
      <c r="BN18" s="52"/>
      <c r="BO18" s="202"/>
      <c r="BP18" s="52"/>
      <c r="BQ18" s="48"/>
      <c r="BR18" s="52"/>
      <c r="BS18" s="52"/>
      <c r="BT18" s="52"/>
      <c r="BU18" s="52"/>
      <c r="BV18" s="52"/>
      <c r="BW18" s="53"/>
      <c r="BX18" s="268" t="str">
        <f>IF(CF18&lt;ESCALA!$E$7,"NI",IF(CF18&lt;ESCALA!$E$8,"EP",IF(CF18&lt;ESCALA!$E$9,"C",IF(CF18&lt;ESCALA!$E$10,"R","E"))))</f>
        <v>NI</v>
      </c>
      <c r="BY18" s="267" t="str">
        <f>IF(CG18&lt;ESCALA!$E$7,"NI",IF(CG18&lt;ESCALA!$E$8,"EP",IF(CG18&lt;ESCALA!$E$9,"C",IF(CG18&lt;ESCALA!$E$10,"R","E"))))</f>
        <v>NI</v>
      </c>
      <c r="BZ18" s="267" t="str">
        <f>IF(CH18&lt;ESCALA!$E$7,"NI",IF(CH18&lt;ESCALA!$E$8,"EP",IF(CH18&lt;ESCALA!$E$9,"C",IF(CH18&lt;ESCALA!$E$10,"R","E"))))</f>
        <v>NI</v>
      </c>
      <c r="CA18" s="267" t="str">
        <f>IF(CI18&lt;ESCALA!$E$7,"NI",IF(CI18&lt;ESCALA!$E$8,"EP",IF(CI18&lt;ESCALA!$E$9,"C",IF(CI18&lt;ESCALA!$E$10,"R","E"))))</f>
        <v>NI</v>
      </c>
      <c r="CB18" s="267" t="str">
        <f>IF(CJ18&lt;ESCALA!$E$7,"NI",IF(CJ18&lt;ESCALA!$E$8,"EP",IF(CJ18&lt;ESCALA!$E$9,"C",IF(CJ18&lt;ESCALA!$E$10,"R","E"))))</f>
        <v>NI</v>
      </c>
      <c r="CC18" s="267" t="str">
        <f>IF(CK18&lt;ESCALA!$E$7,"NI",IF(CK18&lt;ESCALA!$E$8,"EP",IF(CK18&lt;ESCALA!$E$9,"C",IF(CK18&lt;ESCALA!$E$10,"R","E"))))</f>
        <v>NI</v>
      </c>
      <c r="CD18" s="267" t="str">
        <f>IF(CL18&lt;ESCALA!$E$7,"NI",IF(CL18&lt;ESCALA!$E$8,"EP",IF(CL18&lt;ESCALA!$E$9,"C",IF(CL18&lt;ESCALA!$E$10,"R","E"))))</f>
        <v>NI</v>
      </c>
      <c r="CE18" s="269" t="str">
        <f>IF(CM18&lt;ESCALA!$E$7,"NI",IF(CM18&lt;ESCALA!$E$8,"EP",IF(CM18&lt;ESCALA!$E$9,"C",IF(CM18&lt;ESCALA!$E$10,"R","E"))))</f>
        <v>NI</v>
      </c>
      <c r="CF18" s="263">
        <f>'1º ESO'!AJ27</f>
        <v>0</v>
      </c>
      <c r="CG18" s="264">
        <f>'1º ESO'!AK27</f>
        <v>0</v>
      </c>
      <c r="CH18" s="264">
        <f>'1º ESO'!AL27</f>
        <v>0</v>
      </c>
      <c r="CI18" s="264">
        <f>'1º ESO'!AM27</f>
        <v>0</v>
      </c>
      <c r="CJ18" s="264">
        <f>'1º ESO'!AN27</f>
        <v>0</v>
      </c>
      <c r="CK18" s="264">
        <f>'1º ESO'!AO27</f>
        <v>0</v>
      </c>
      <c r="CL18" s="264">
        <f>'1º ESO'!AP27</f>
        <v>0</v>
      </c>
      <c r="CM18" s="264">
        <f>'1º ESO'!AQ27</f>
        <v>0</v>
      </c>
    </row>
    <row r="19" spans="1:91" ht="21" customHeight="1">
      <c r="A19" s="29">
        <v>6</v>
      </c>
      <c r="B19" s="28" t="s">
        <v>106</v>
      </c>
      <c r="C19" s="44"/>
      <c r="D19" s="44"/>
      <c r="E19" s="44"/>
      <c r="F19" s="44"/>
      <c r="G19" s="44"/>
      <c r="H19" s="44"/>
      <c r="I19" s="44"/>
      <c r="J19" s="45"/>
      <c r="K19" s="51"/>
      <c r="L19" s="44"/>
      <c r="M19" s="44"/>
      <c r="N19" s="44"/>
      <c r="O19" s="44"/>
      <c r="P19" s="44"/>
      <c r="Q19" s="44"/>
      <c r="R19" s="45"/>
      <c r="S19" s="51"/>
      <c r="T19" s="44"/>
      <c r="U19" s="44"/>
      <c r="V19" s="44"/>
      <c r="W19" s="44"/>
      <c r="X19" s="44"/>
      <c r="Y19" s="44"/>
      <c r="Z19" s="45"/>
      <c r="AA19" s="51"/>
      <c r="AB19" s="44"/>
      <c r="AC19" s="44"/>
      <c r="AD19" s="44"/>
      <c r="AE19" s="44"/>
      <c r="AF19" s="44"/>
      <c r="AG19" s="44"/>
      <c r="AH19" s="45"/>
      <c r="AI19" s="51"/>
      <c r="AJ19" s="44"/>
      <c r="AK19" s="44"/>
      <c r="AL19" s="44"/>
      <c r="AM19" s="44"/>
      <c r="AN19" s="44"/>
      <c r="AO19" s="44"/>
      <c r="AP19" s="45"/>
      <c r="AQ19" s="51"/>
      <c r="AR19" s="44"/>
      <c r="AS19" s="44"/>
      <c r="AT19" s="44"/>
      <c r="AU19" s="44"/>
      <c r="AV19" s="44"/>
      <c r="AW19" s="44"/>
      <c r="AX19" s="45"/>
      <c r="AY19" s="51"/>
      <c r="AZ19" s="44"/>
      <c r="BA19" s="44"/>
      <c r="BB19" s="44"/>
      <c r="BC19" s="44"/>
      <c r="BD19" s="44"/>
      <c r="BE19" s="44"/>
      <c r="BF19" s="45"/>
      <c r="BG19" s="51"/>
      <c r="BH19" s="44"/>
      <c r="BI19" s="44"/>
      <c r="BJ19" s="44"/>
      <c r="BK19" s="44"/>
      <c r="BL19" s="44"/>
      <c r="BM19" s="44"/>
      <c r="BN19" s="44"/>
      <c r="BO19" s="201"/>
      <c r="BP19" s="44"/>
      <c r="BQ19" s="44"/>
      <c r="BR19" s="44"/>
      <c r="BS19" s="44"/>
      <c r="BT19" s="44"/>
      <c r="BU19" s="44"/>
      <c r="BV19" s="44"/>
      <c r="BW19" s="45"/>
      <c r="BX19" s="268" t="str">
        <f>IF(CF19&lt;ESCALA!$E$7,"NI",IF(CF19&lt;ESCALA!$E$8,"EP",IF(CF19&lt;ESCALA!$E$9,"C",IF(CF19&lt;ESCALA!$E$10,"R","E"))))</f>
        <v>NI</v>
      </c>
      <c r="BY19" s="267" t="str">
        <f>IF(CG19&lt;ESCALA!$E$7,"NI",IF(CG19&lt;ESCALA!$E$8,"EP",IF(CG19&lt;ESCALA!$E$9,"C",IF(CG19&lt;ESCALA!$E$10,"R","E"))))</f>
        <v>NI</v>
      </c>
      <c r="BZ19" s="267" t="str">
        <f>IF(CH19&lt;ESCALA!$E$7,"NI",IF(CH19&lt;ESCALA!$E$8,"EP",IF(CH19&lt;ESCALA!$E$9,"C",IF(CH19&lt;ESCALA!$E$10,"R","E"))))</f>
        <v>NI</v>
      </c>
      <c r="CA19" s="267" t="str">
        <f>IF(CI19&lt;ESCALA!$E$7,"NI",IF(CI19&lt;ESCALA!$E$8,"EP",IF(CI19&lt;ESCALA!$E$9,"C",IF(CI19&lt;ESCALA!$E$10,"R","E"))))</f>
        <v>NI</v>
      </c>
      <c r="CB19" s="267" t="str">
        <f>IF(CJ19&lt;ESCALA!$E$7,"NI",IF(CJ19&lt;ESCALA!$E$8,"EP",IF(CJ19&lt;ESCALA!$E$9,"C",IF(CJ19&lt;ESCALA!$E$10,"R","E"))))</f>
        <v>NI</v>
      </c>
      <c r="CC19" s="267" t="str">
        <f>IF(CK19&lt;ESCALA!$E$7,"NI",IF(CK19&lt;ESCALA!$E$8,"EP",IF(CK19&lt;ESCALA!$E$9,"C",IF(CK19&lt;ESCALA!$E$10,"R","E"))))</f>
        <v>NI</v>
      </c>
      <c r="CD19" s="267" t="str">
        <f>IF(CL19&lt;ESCALA!$E$7,"NI",IF(CL19&lt;ESCALA!$E$8,"EP",IF(CL19&lt;ESCALA!$E$9,"C",IF(CL19&lt;ESCALA!$E$10,"R","E"))))</f>
        <v>NI</v>
      </c>
      <c r="CE19" s="269" t="str">
        <f>IF(CM19&lt;ESCALA!$E$7,"NI",IF(CM19&lt;ESCALA!$E$8,"EP",IF(CM19&lt;ESCALA!$E$9,"C",IF(CM19&lt;ESCALA!$E$10,"R","E"))))</f>
        <v>NI</v>
      </c>
      <c r="CF19" s="263">
        <f>'1º ESO'!AJ28</f>
        <v>0</v>
      </c>
      <c r="CG19" s="264">
        <f>'1º ESO'!AK28</f>
        <v>0</v>
      </c>
      <c r="CH19" s="264">
        <f>'1º ESO'!AL28</f>
        <v>0</v>
      </c>
      <c r="CI19" s="264">
        <f>'1º ESO'!AM28</f>
        <v>0</v>
      </c>
      <c r="CJ19" s="264">
        <f>'1º ESO'!AN28</f>
        <v>0</v>
      </c>
      <c r="CK19" s="264">
        <f>'1º ESO'!AO28</f>
        <v>0</v>
      </c>
      <c r="CL19" s="264">
        <f>'1º ESO'!AP28</f>
        <v>0</v>
      </c>
      <c r="CM19" s="264">
        <f>'1º ESO'!AQ28</f>
        <v>0</v>
      </c>
    </row>
    <row r="20" spans="1:91" ht="21" customHeight="1">
      <c r="A20" s="29">
        <v>7</v>
      </c>
      <c r="B20" s="30" t="s">
        <v>107</v>
      </c>
      <c r="C20" s="52"/>
      <c r="D20" s="48"/>
      <c r="E20" s="52"/>
      <c r="F20" s="52"/>
      <c r="G20" s="52"/>
      <c r="H20" s="52"/>
      <c r="I20" s="52"/>
      <c r="J20" s="53"/>
      <c r="K20" s="54"/>
      <c r="L20" s="48"/>
      <c r="M20" s="52"/>
      <c r="N20" s="52"/>
      <c r="O20" s="52"/>
      <c r="P20" s="52"/>
      <c r="Q20" s="52"/>
      <c r="R20" s="53"/>
      <c r="S20" s="54"/>
      <c r="T20" s="48"/>
      <c r="U20" s="52"/>
      <c r="V20" s="52"/>
      <c r="W20" s="52"/>
      <c r="X20" s="52"/>
      <c r="Y20" s="52"/>
      <c r="Z20" s="53"/>
      <c r="AA20" s="54"/>
      <c r="AB20" s="48"/>
      <c r="AC20" s="52"/>
      <c r="AD20" s="52"/>
      <c r="AE20" s="52"/>
      <c r="AF20" s="52"/>
      <c r="AG20" s="52"/>
      <c r="AH20" s="53"/>
      <c r="AI20" s="54"/>
      <c r="AJ20" s="48"/>
      <c r="AK20" s="52"/>
      <c r="AL20" s="52"/>
      <c r="AM20" s="52"/>
      <c r="AN20" s="52"/>
      <c r="AO20" s="52"/>
      <c r="AP20" s="53"/>
      <c r="AQ20" s="54"/>
      <c r="AR20" s="48"/>
      <c r="AS20" s="52"/>
      <c r="AT20" s="52"/>
      <c r="AU20" s="52"/>
      <c r="AV20" s="52"/>
      <c r="AW20" s="52"/>
      <c r="AX20" s="53"/>
      <c r="AY20" s="54"/>
      <c r="AZ20" s="48"/>
      <c r="BA20" s="52"/>
      <c r="BB20" s="52"/>
      <c r="BC20" s="52"/>
      <c r="BD20" s="52"/>
      <c r="BE20" s="52"/>
      <c r="BF20" s="53"/>
      <c r="BG20" s="54"/>
      <c r="BH20" s="48"/>
      <c r="BI20" s="52"/>
      <c r="BJ20" s="52"/>
      <c r="BK20" s="52"/>
      <c r="BL20" s="52"/>
      <c r="BM20" s="52"/>
      <c r="BN20" s="52"/>
      <c r="BO20" s="202"/>
      <c r="BP20" s="52"/>
      <c r="BQ20" s="48"/>
      <c r="BR20" s="52"/>
      <c r="BS20" s="52"/>
      <c r="BT20" s="52"/>
      <c r="BU20" s="52"/>
      <c r="BV20" s="52"/>
      <c r="BW20" s="53"/>
      <c r="BX20" s="268" t="str">
        <f>IF(CF20&lt;ESCALA!$E$7,"NI",IF(CF20&lt;ESCALA!$E$8,"EP",IF(CF20&lt;ESCALA!$E$9,"C",IF(CF20&lt;ESCALA!$E$10,"R","E"))))</f>
        <v>NI</v>
      </c>
      <c r="BY20" s="267" t="str">
        <f>IF(CG20&lt;ESCALA!$E$7,"NI",IF(CG20&lt;ESCALA!$E$8,"EP",IF(CG20&lt;ESCALA!$E$9,"C",IF(CG20&lt;ESCALA!$E$10,"R","E"))))</f>
        <v>NI</v>
      </c>
      <c r="BZ20" s="267" t="str">
        <f>IF(CH20&lt;ESCALA!$E$7,"NI",IF(CH20&lt;ESCALA!$E$8,"EP",IF(CH20&lt;ESCALA!$E$9,"C",IF(CH20&lt;ESCALA!$E$10,"R","E"))))</f>
        <v>NI</v>
      </c>
      <c r="CA20" s="267" t="str">
        <f>IF(CI20&lt;ESCALA!$E$7,"NI",IF(CI20&lt;ESCALA!$E$8,"EP",IF(CI20&lt;ESCALA!$E$9,"C",IF(CI20&lt;ESCALA!$E$10,"R","E"))))</f>
        <v>NI</v>
      </c>
      <c r="CB20" s="267" t="str">
        <f>IF(CJ20&lt;ESCALA!$E$7,"NI",IF(CJ20&lt;ESCALA!$E$8,"EP",IF(CJ20&lt;ESCALA!$E$9,"C",IF(CJ20&lt;ESCALA!$E$10,"R","E"))))</f>
        <v>NI</v>
      </c>
      <c r="CC20" s="267" t="str">
        <f>IF(CK20&lt;ESCALA!$E$7,"NI",IF(CK20&lt;ESCALA!$E$8,"EP",IF(CK20&lt;ESCALA!$E$9,"C",IF(CK20&lt;ESCALA!$E$10,"R","E"))))</f>
        <v>NI</v>
      </c>
      <c r="CD20" s="267" t="str">
        <f>IF(CL20&lt;ESCALA!$E$7,"NI",IF(CL20&lt;ESCALA!$E$8,"EP",IF(CL20&lt;ESCALA!$E$9,"C",IF(CL20&lt;ESCALA!$E$10,"R","E"))))</f>
        <v>NI</v>
      </c>
      <c r="CE20" s="269" t="str">
        <f>IF(CM20&lt;ESCALA!$E$7,"NI",IF(CM20&lt;ESCALA!$E$8,"EP",IF(CM20&lt;ESCALA!$E$9,"C",IF(CM20&lt;ESCALA!$E$10,"R","E"))))</f>
        <v>NI</v>
      </c>
      <c r="CF20" s="263">
        <f>'1º ESO'!AJ29</f>
        <v>0</v>
      </c>
      <c r="CG20" s="264">
        <f>'1º ESO'!AK29</f>
        <v>0</v>
      </c>
      <c r="CH20" s="264">
        <f>'1º ESO'!AL29</f>
        <v>0</v>
      </c>
      <c r="CI20" s="264">
        <f>'1º ESO'!AM29</f>
        <v>0</v>
      </c>
      <c r="CJ20" s="264">
        <f>'1º ESO'!AN29</f>
        <v>0</v>
      </c>
      <c r="CK20" s="264">
        <f>'1º ESO'!AO29</f>
        <v>0</v>
      </c>
      <c r="CL20" s="264">
        <f>'1º ESO'!AP29</f>
        <v>0</v>
      </c>
      <c r="CM20" s="264">
        <f>'1º ESO'!AQ29</f>
        <v>0</v>
      </c>
    </row>
    <row r="21" spans="1:91" ht="21" customHeight="1">
      <c r="A21" s="66">
        <v>8</v>
      </c>
      <c r="B21" s="28" t="s">
        <v>108</v>
      </c>
      <c r="C21" s="44"/>
      <c r="D21" s="43"/>
      <c r="E21" s="44"/>
      <c r="F21" s="44"/>
      <c r="G21" s="44"/>
      <c r="H21" s="44"/>
      <c r="I21" s="44"/>
      <c r="J21" s="45"/>
      <c r="K21" s="51"/>
      <c r="L21" s="43"/>
      <c r="M21" s="44"/>
      <c r="N21" s="44"/>
      <c r="O21" s="44"/>
      <c r="P21" s="44"/>
      <c r="Q21" s="44"/>
      <c r="R21" s="45"/>
      <c r="S21" s="51"/>
      <c r="T21" s="43"/>
      <c r="U21" s="44"/>
      <c r="V21" s="44"/>
      <c r="W21" s="44"/>
      <c r="X21" s="44"/>
      <c r="Y21" s="44"/>
      <c r="Z21" s="45"/>
      <c r="AA21" s="51"/>
      <c r="AB21" s="43"/>
      <c r="AC21" s="44"/>
      <c r="AD21" s="44"/>
      <c r="AE21" s="44"/>
      <c r="AF21" s="44"/>
      <c r="AG21" s="44"/>
      <c r="AH21" s="45"/>
      <c r="AI21" s="51"/>
      <c r="AJ21" s="43"/>
      <c r="AK21" s="44"/>
      <c r="AL21" s="44"/>
      <c r="AM21" s="44"/>
      <c r="AN21" s="44"/>
      <c r="AO21" s="44"/>
      <c r="AP21" s="45"/>
      <c r="AQ21" s="51"/>
      <c r="AR21" s="43"/>
      <c r="AS21" s="44"/>
      <c r="AT21" s="44"/>
      <c r="AU21" s="44"/>
      <c r="AV21" s="44"/>
      <c r="AW21" s="44"/>
      <c r="AX21" s="45"/>
      <c r="AY21" s="51"/>
      <c r="AZ21" s="43"/>
      <c r="BA21" s="44"/>
      <c r="BB21" s="44"/>
      <c r="BC21" s="44"/>
      <c r="BD21" s="44"/>
      <c r="BE21" s="44"/>
      <c r="BF21" s="45"/>
      <c r="BG21" s="51"/>
      <c r="BH21" s="43"/>
      <c r="BI21" s="44"/>
      <c r="BJ21" s="44"/>
      <c r="BK21" s="44"/>
      <c r="BL21" s="44"/>
      <c r="BM21" s="44"/>
      <c r="BN21" s="44"/>
      <c r="BO21" s="201"/>
      <c r="BP21" s="44"/>
      <c r="BQ21" s="43"/>
      <c r="BR21" s="44"/>
      <c r="BS21" s="44"/>
      <c r="BT21" s="44"/>
      <c r="BU21" s="44"/>
      <c r="BV21" s="44"/>
      <c r="BW21" s="45"/>
      <c r="BX21" s="268" t="str">
        <f>IF(CF21&lt;ESCALA!$E$7,"NI",IF(CF21&lt;ESCALA!$E$8,"EP",IF(CF21&lt;ESCALA!$E$9,"C",IF(CF21&lt;ESCALA!$E$10,"R","E"))))</f>
        <v>NI</v>
      </c>
      <c r="BY21" s="267" t="str">
        <f>IF(CG21&lt;ESCALA!$E$7,"NI",IF(CG21&lt;ESCALA!$E$8,"EP",IF(CG21&lt;ESCALA!$E$9,"C",IF(CG21&lt;ESCALA!$E$10,"R","E"))))</f>
        <v>NI</v>
      </c>
      <c r="BZ21" s="267" t="str">
        <f>IF(CH21&lt;ESCALA!$E$7,"NI",IF(CH21&lt;ESCALA!$E$8,"EP",IF(CH21&lt;ESCALA!$E$9,"C",IF(CH21&lt;ESCALA!$E$10,"R","E"))))</f>
        <v>NI</v>
      </c>
      <c r="CA21" s="267" t="str">
        <f>IF(CI21&lt;ESCALA!$E$7,"NI",IF(CI21&lt;ESCALA!$E$8,"EP",IF(CI21&lt;ESCALA!$E$9,"C",IF(CI21&lt;ESCALA!$E$10,"R","E"))))</f>
        <v>NI</v>
      </c>
      <c r="CB21" s="267" t="str">
        <f>IF(CJ21&lt;ESCALA!$E$7,"NI",IF(CJ21&lt;ESCALA!$E$8,"EP",IF(CJ21&lt;ESCALA!$E$9,"C",IF(CJ21&lt;ESCALA!$E$10,"R","E"))))</f>
        <v>NI</v>
      </c>
      <c r="CC21" s="267" t="str">
        <f>IF(CK21&lt;ESCALA!$E$7,"NI",IF(CK21&lt;ESCALA!$E$8,"EP",IF(CK21&lt;ESCALA!$E$9,"C",IF(CK21&lt;ESCALA!$E$10,"R","E"))))</f>
        <v>NI</v>
      </c>
      <c r="CD21" s="267" t="str">
        <f>IF(CL21&lt;ESCALA!$E$7,"NI",IF(CL21&lt;ESCALA!$E$8,"EP",IF(CL21&lt;ESCALA!$E$9,"C",IF(CL21&lt;ESCALA!$E$10,"R","E"))))</f>
        <v>NI</v>
      </c>
      <c r="CE21" s="269" t="str">
        <f>IF(CM21&lt;ESCALA!$E$7,"NI",IF(CM21&lt;ESCALA!$E$8,"EP",IF(CM21&lt;ESCALA!$E$9,"C",IF(CM21&lt;ESCALA!$E$10,"R","E"))))</f>
        <v>NI</v>
      </c>
      <c r="CF21" s="263">
        <f>'1º ESO'!AJ30</f>
        <v>0</v>
      </c>
      <c r="CG21" s="264">
        <f>'1º ESO'!AK30</f>
        <v>0</v>
      </c>
      <c r="CH21" s="264">
        <f>'1º ESO'!AL30</f>
        <v>0</v>
      </c>
      <c r="CI21" s="264">
        <f>'1º ESO'!AM30</f>
        <v>0</v>
      </c>
      <c r="CJ21" s="264">
        <f>'1º ESO'!AN30</f>
        <v>0</v>
      </c>
      <c r="CK21" s="264">
        <f>'1º ESO'!AO30</f>
        <v>0</v>
      </c>
      <c r="CL21" s="264">
        <f>'1º ESO'!AP30</f>
        <v>0</v>
      </c>
      <c r="CM21" s="264">
        <f>'1º ESO'!AQ30</f>
        <v>0</v>
      </c>
    </row>
    <row r="22" spans="1:91" ht="21" customHeight="1">
      <c r="A22" s="29">
        <v>9</v>
      </c>
      <c r="B22" s="30" t="s">
        <v>109</v>
      </c>
      <c r="C22" s="52"/>
      <c r="D22" s="48"/>
      <c r="E22" s="52"/>
      <c r="F22" s="52"/>
      <c r="G22" s="52"/>
      <c r="H22" s="52"/>
      <c r="I22" s="52"/>
      <c r="J22" s="53"/>
      <c r="K22" s="54"/>
      <c r="L22" s="48"/>
      <c r="M22" s="52"/>
      <c r="N22" s="52"/>
      <c r="O22" s="52"/>
      <c r="P22" s="52"/>
      <c r="Q22" s="52"/>
      <c r="R22" s="53"/>
      <c r="S22" s="54"/>
      <c r="T22" s="48"/>
      <c r="U22" s="52"/>
      <c r="V22" s="52"/>
      <c r="W22" s="52"/>
      <c r="X22" s="52"/>
      <c r="Y22" s="52"/>
      <c r="Z22" s="53"/>
      <c r="AA22" s="54"/>
      <c r="AB22" s="48"/>
      <c r="AC22" s="52"/>
      <c r="AD22" s="52"/>
      <c r="AE22" s="52"/>
      <c r="AF22" s="52"/>
      <c r="AG22" s="52"/>
      <c r="AH22" s="53"/>
      <c r="AI22" s="54"/>
      <c r="AJ22" s="48"/>
      <c r="AK22" s="52"/>
      <c r="AL22" s="52"/>
      <c r="AM22" s="52"/>
      <c r="AN22" s="52"/>
      <c r="AO22" s="52"/>
      <c r="AP22" s="53"/>
      <c r="AQ22" s="54"/>
      <c r="AR22" s="48"/>
      <c r="AS22" s="52"/>
      <c r="AT22" s="52"/>
      <c r="AU22" s="52"/>
      <c r="AV22" s="52"/>
      <c r="AW22" s="52"/>
      <c r="AX22" s="53"/>
      <c r="AY22" s="54"/>
      <c r="AZ22" s="48"/>
      <c r="BA22" s="52"/>
      <c r="BB22" s="52"/>
      <c r="BC22" s="52"/>
      <c r="BD22" s="52"/>
      <c r="BE22" s="52"/>
      <c r="BF22" s="53"/>
      <c r="BG22" s="54"/>
      <c r="BH22" s="48"/>
      <c r="BI22" s="52"/>
      <c r="BJ22" s="52"/>
      <c r="BK22" s="52"/>
      <c r="BL22" s="52"/>
      <c r="BM22" s="52"/>
      <c r="BN22" s="52"/>
      <c r="BO22" s="202"/>
      <c r="BP22" s="52"/>
      <c r="BQ22" s="48"/>
      <c r="BR22" s="52"/>
      <c r="BS22" s="52"/>
      <c r="BT22" s="52"/>
      <c r="BU22" s="52"/>
      <c r="BV22" s="52"/>
      <c r="BW22" s="53"/>
      <c r="BX22" s="268" t="str">
        <f>IF(CF22&lt;ESCALA!$E$7,"NI",IF(CF22&lt;ESCALA!$E$8,"EP",IF(CF22&lt;ESCALA!$E$9,"C",IF(CF22&lt;ESCALA!$E$10,"R","E"))))</f>
        <v>NI</v>
      </c>
      <c r="BY22" s="267" t="str">
        <f>IF(CG22&lt;ESCALA!$E$7,"NI",IF(CG22&lt;ESCALA!$E$8,"EP",IF(CG22&lt;ESCALA!$E$9,"C",IF(CG22&lt;ESCALA!$E$10,"R","E"))))</f>
        <v>NI</v>
      </c>
      <c r="BZ22" s="267" t="str">
        <f>IF(CH22&lt;ESCALA!$E$7,"NI",IF(CH22&lt;ESCALA!$E$8,"EP",IF(CH22&lt;ESCALA!$E$9,"C",IF(CH22&lt;ESCALA!$E$10,"R","E"))))</f>
        <v>NI</v>
      </c>
      <c r="CA22" s="267" t="str">
        <f>IF(CI22&lt;ESCALA!$E$7,"NI",IF(CI22&lt;ESCALA!$E$8,"EP",IF(CI22&lt;ESCALA!$E$9,"C",IF(CI22&lt;ESCALA!$E$10,"R","E"))))</f>
        <v>NI</v>
      </c>
      <c r="CB22" s="267" t="str">
        <f>IF(CJ22&lt;ESCALA!$E$7,"NI",IF(CJ22&lt;ESCALA!$E$8,"EP",IF(CJ22&lt;ESCALA!$E$9,"C",IF(CJ22&lt;ESCALA!$E$10,"R","E"))))</f>
        <v>NI</v>
      </c>
      <c r="CC22" s="267" t="str">
        <f>IF(CK22&lt;ESCALA!$E$7,"NI",IF(CK22&lt;ESCALA!$E$8,"EP",IF(CK22&lt;ESCALA!$E$9,"C",IF(CK22&lt;ESCALA!$E$10,"R","E"))))</f>
        <v>NI</v>
      </c>
      <c r="CD22" s="267" t="str">
        <f>IF(CL22&lt;ESCALA!$E$7,"NI",IF(CL22&lt;ESCALA!$E$8,"EP",IF(CL22&lt;ESCALA!$E$9,"C",IF(CL22&lt;ESCALA!$E$10,"R","E"))))</f>
        <v>NI</v>
      </c>
      <c r="CE22" s="269" t="str">
        <f>IF(CM22&lt;ESCALA!$E$7,"NI",IF(CM22&lt;ESCALA!$E$8,"EP",IF(CM22&lt;ESCALA!$E$9,"C",IF(CM22&lt;ESCALA!$E$10,"R","E"))))</f>
        <v>NI</v>
      </c>
      <c r="CF22" s="263">
        <f>'1º ESO'!AJ31</f>
        <v>0</v>
      </c>
      <c r="CG22" s="264">
        <f>'1º ESO'!AK31</f>
        <v>0</v>
      </c>
      <c r="CH22" s="264">
        <f>'1º ESO'!AL31</f>
        <v>0</v>
      </c>
      <c r="CI22" s="264">
        <f>'1º ESO'!AM31</f>
        <v>0</v>
      </c>
      <c r="CJ22" s="264">
        <f>'1º ESO'!AN31</f>
        <v>0</v>
      </c>
      <c r="CK22" s="264">
        <f>'1º ESO'!AO31</f>
        <v>0</v>
      </c>
      <c r="CL22" s="264">
        <f>'1º ESO'!AP31</f>
        <v>0</v>
      </c>
      <c r="CM22" s="264">
        <f>'1º ESO'!AQ31</f>
        <v>0</v>
      </c>
    </row>
    <row r="23" spans="1:91" ht="21" customHeight="1">
      <c r="A23" s="29">
        <v>10</v>
      </c>
      <c r="B23" s="28" t="s">
        <v>110</v>
      </c>
      <c r="C23" s="44"/>
      <c r="D23" s="43"/>
      <c r="E23" s="44"/>
      <c r="F23" s="44"/>
      <c r="G23" s="44"/>
      <c r="H23" s="44"/>
      <c r="I23" s="44"/>
      <c r="J23" s="45"/>
      <c r="K23" s="51"/>
      <c r="L23" s="43"/>
      <c r="M23" s="44"/>
      <c r="N23" s="44"/>
      <c r="O23" s="44"/>
      <c r="P23" s="44"/>
      <c r="Q23" s="44"/>
      <c r="R23" s="45"/>
      <c r="S23" s="51"/>
      <c r="T23" s="43"/>
      <c r="U23" s="44"/>
      <c r="V23" s="44"/>
      <c r="W23" s="44"/>
      <c r="X23" s="44"/>
      <c r="Y23" s="44"/>
      <c r="Z23" s="45"/>
      <c r="AA23" s="51"/>
      <c r="AB23" s="43"/>
      <c r="AC23" s="44"/>
      <c r="AD23" s="44"/>
      <c r="AE23" s="44"/>
      <c r="AF23" s="44"/>
      <c r="AG23" s="44"/>
      <c r="AH23" s="45"/>
      <c r="AI23" s="51"/>
      <c r="AJ23" s="43"/>
      <c r="AK23" s="44"/>
      <c r="AL23" s="44"/>
      <c r="AM23" s="44"/>
      <c r="AN23" s="44"/>
      <c r="AO23" s="44"/>
      <c r="AP23" s="45"/>
      <c r="AQ23" s="51"/>
      <c r="AR23" s="43"/>
      <c r="AS23" s="44"/>
      <c r="AT23" s="44"/>
      <c r="AU23" s="44"/>
      <c r="AV23" s="44"/>
      <c r="AW23" s="44"/>
      <c r="AX23" s="45"/>
      <c r="AY23" s="51"/>
      <c r="AZ23" s="43"/>
      <c r="BA23" s="44"/>
      <c r="BB23" s="44"/>
      <c r="BC23" s="44"/>
      <c r="BD23" s="44"/>
      <c r="BE23" s="44"/>
      <c r="BF23" s="45"/>
      <c r="BG23" s="51"/>
      <c r="BH23" s="43"/>
      <c r="BI23" s="44"/>
      <c r="BJ23" s="44"/>
      <c r="BK23" s="44"/>
      <c r="BL23" s="44"/>
      <c r="BM23" s="44"/>
      <c r="BN23" s="44"/>
      <c r="BO23" s="201"/>
      <c r="BP23" s="44"/>
      <c r="BQ23" s="43"/>
      <c r="BR23" s="44"/>
      <c r="BS23" s="44"/>
      <c r="BT23" s="44"/>
      <c r="BU23" s="44"/>
      <c r="BV23" s="44"/>
      <c r="BW23" s="45"/>
      <c r="BX23" s="268" t="str">
        <f>IF(CF23&lt;ESCALA!$E$7,"NI",IF(CF23&lt;ESCALA!$E$8,"EP",IF(CF23&lt;ESCALA!$E$9,"C",IF(CF23&lt;ESCALA!$E$10,"R","E"))))</f>
        <v>NI</v>
      </c>
      <c r="BY23" s="267" t="str">
        <f>IF(CG23&lt;ESCALA!$E$7,"NI",IF(CG23&lt;ESCALA!$E$8,"EP",IF(CG23&lt;ESCALA!$E$9,"C",IF(CG23&lt;ESCALA!$E$10,"R","E"))))</f>
        <v>NI</v>
      </c>
      <c r="BZ23" s="267" t="str">
        <f>IF(CH23&lt;ESCALA!$E$7,"NI",IF(CH23&lt;ESCALA!$E$8,"EP",IF(CH23&lt;ESCALA!$E$9,"C",IF(CH23&lt;ESCALA!$E$10,"R","E"))))</f>
        <v>NI</v>
      </c>
      <c r="CA23" s="267" t="str">
        <f>IF(CI23&lt;ESCALA!$E$7,"NI",IF(CI23&lt;ESCALA!$E$8,"EP",IF(CI23&lt;ESCALA!$E$9,"C",IF(CI23&lt;ESCALA!$E$10,"R","E"))))</f>
        <v>NI</v>
      </c>
      <c r="CB23" s="267" t="str">
        <f>IF(CJ23&lt;ESCALA!$E$7,"NI",IF(CJ23&lt;ESCALA!$E$8,"EP",IF(CJ23&lt;ESCALA!$E$9,"C",IF(CJ23&lt;ESCALA!$E$10,"R","E"))))</f>
        <v>NI</v>
      </c>
      <c r="CC23" s="267" t="str">
        <f>IF(CK23&lt;ESCALA!$E$7,"NI",IF(CK23&lt;ESCALA!$E$8,"EP",IF(CK23&lt;ESCALA!$E$9,"C",IF(CK23&lt;ESCALA!$E$10,"R","E"))))</f>
        <v>NI</v>
      </c>
      <c r="CD23" s="267" t="str">
        <f>IF(CL23&lt;ESCALA!$E$7,"NI",IF(CL23&lt;ESCALA!$E$8,"EP",IF(CL23&lt;ESCALA!$E$9,"C",IF(CL23&lt;ESCALA!$E$10,"R","E"))))</f>
        <v>NI</v>
      </c>
      <c r="CE23" s="269" t="str">
        <f>IF(CM23&lt;ESCALA!$E$7,"NI",IF(CM23&lt;ESCALA!$E$8,"EP",IF(CM23&lt;ESCALA!$E$9,"C",IF(CM23&lt;ESCALA!$E$10,"R","E"))))</f>
        <v>NI</v>
      </c>
      <c r="CF23" s="263">
        <f>'1º ESO'!AJ32</f>
        <v>0</v>
      </c>
      <c r="CG23" s="264">
        <f>'1º ESO'!AK32</f>
        <v>0</v>
      </c>
      <c r="CH23" s="264">
        <f>'1º ESO'!AL32</f>
        <v>0</v>
      </c>
      <c r="CI23" s="264">
        <f>'1º ESO'!AM32</f>
        <v>0</v>
      </c>
      <c r="CJ23" s="264">
        <f>'1º ESO'!AN32</f>
        <v>0</v>
      </c>
      <c r="CK23" s="264">
        <f>'1º ESO'!AO32</f>
        <v>0</v>
      </c>
      <c r="CL23" s="264">
        <f>'1º ESO'!AP32</f>
        <v>0</v>
      </c>
      <c r="CM23" s="264">
        <f>'1º ESO'!AQ32</f>
        <v>0</v>
      </c>
    </row>
    <row r="24" spans="1:91" ht="21" customHeight="1">
      <c r="A24" s="66">
        <v>11</v>
      </c>
      <c r="B24" s="30" t="s">
        <v>111</v>
      </c>
      <c r="C24" s="52"/>
      <c r="D24" s="48"/>
      <c r="E24" s="52"/>
      <c r="F24" s="52"/>
      <c r="G24" s="52"/>
      <c r="H24" s="52"/>
      <c r="I24" s="52"/>
      <c r="J24" s="53"/>
      <c r="K24" s="54"/>
      <c r="L24" s="48"/>
      <c r="M24" s="52"/>
      <c r="N24" s="52"/>
      <c r="O24" s="52"/>
      <c r="P24" s="52"/>
      <c r="Q24" s="52"/>
      <c r="R24" s="53"/>
      <c r="S24" s="54"/>
      <c r="T24" s="48"/>
      <c r="U24" s="52"/>
      <c r="V24" s="52"/>
      <c r="W24" s="52"/>
      <c r="X24" s="52"/>
      <c r="Y24" s="52"/>
      <c r="Z24" s="53"/>
      <c r="AA24" s="54"/>
      <c r="AB24" s="48"/>
      <c r="AC24" s="52"/>
      <c r="AD24" s="52"/>
      <c r="AE24" s="52"/>
      <c r="AF24" s="52"/>
      <c r="AG24" s="52"/>
      <c r="AH24" s="53"/>
      <c r="AI24" s="54"/>
      <c r="AJ24" s="48"/>
      <c r="AK24" s="52"/>
      <c r="AL24" s="52"/>
      <c r="AM24" s="52"/>
      <c r="AN24" s="52"/>
      <c r="AO24" s="52"/>
      <c r="AP24" s="53"/>
      <c r="AQ24" s="54"/>
      <c r="AR24" s="48"/>
      <c r="AS24" s="52"/>
      <c r="AT24" s="52"/>
      <c r="AU24" s="52"/>
      <c r="AV24" s="52"/>
      <c r="AW24" s="52"/>
      <c r="AX24" s="53"/>
      <c r="AY24" s="54"/>
      <c r="AZ24" s="48"/>
      <c r="BA24" s="52"/>
      <c r="BB24" s="52"/>
      <c r="BC24" s="52"/>
      <c r="BD24" s="52"/>
      <c r="BE24" s="52"/>
      <c r="BF24" s="53"/>
      <c r="BG24" s="54"/>
      <c r="BH24" s="48"/>
      <c r="BI24" s="52"/>
      <c r="BJ24" s="52"/>
      <c r="BK24" s="52"/>
      <c r="BL24" s="52"/>
      <c r="BM24" s="52"/>
      <c r="BN24" s="52"/>
      <c r="BO24" s="202"/>
      <c r="BP24" s="52"/>
      <c r="BQ24" s="48"/>
      <c r="BR24" s="52"/>
      <c r="BS24" s="52"/>
      <c r="BT24" s="52"/>
      <c r="BU24" s="52"/>
      <c r="BV24" s="52"/>
      <c r="BW24" s="53"/>
      <c r="BX24" s="268" t="str">
        <f>IF(CF24&lt;ESCALA!$E$7,"NI",IF(CF24&lt;ESCALA!$E$8,"EP",IF(CF24&lt;ESCALA!$E$9,"C",IF(CF24&lt;ESCALA!$E$10,"R","E"))))</f>
        <v>NI</v>
      </c>
      <c r="BY24" s="267" t="str">
        <f>IF(CG24&lt;ESCALA!$E$7,"NI",IF(CG24&lt;ESCALA!$E$8,"EP",IF(CG24&lt;ESCALA!$E$9,"C",IF(CG24&lt;ESCALA!$E$10,"R","E"))))</f>
        <v>NI</v>
      </c>
      <c r="BZ24" s="267" t="str">
        <f>IF(CH24&lt;ESCALA!$E$7,"NI",IF(CH24&lt;ESCALA!$E$8,"EP",IF(CH24&lt;ESCALA!$E$9,"C",IF(CH24&lt;ESCALA!$E$10,"R","E"))))</f>
        <v>NI</v>
      </c>
      <c r="CA24" s="267" t="str">
        <f>IF(CI24&lt;ESCALA!$E$7,"NI",IF(CI24&lt;ESCALA!$E$8,"EP",IF(CI24&lt;ESCALA!$E$9,"C",IF(CI24&lt;ESCALA!$E$10,"R","E"))))</f>
        <v>NI</v>
      </c>
      <c r="CB24" s="267" t="str">
        <f>IF(CJ24&lt;ESCALA!$E$7,"NI",IF(CJ24&lt;ESCALA!$E$8,"EP",IF(CJ24&lt;ESCALA!$E$9,"C",IF(CJ24&lt;ESCALA!$E$10,"R","E"))))</f>
        <v>NI</v>
      </c>
      <c r="CC24" s="267" t="str">
        <f>IF(CK24&lt;ESCALA!$E$7,"NI",IF(CK24&lt;ESCALA!$E$8,"EP",IF(CK24&lt;ESCALA!$E$9,"C",IF(CK24&lt;ESCALA!$E$10,"R","E"))))</f>
        <v>NI</v>
      </c>
      <c r="CD24" s="267" t="str">
        <f>IF(CL24&lt;ESCALA!$E$7,"NI",IF(CL24&lt;ESCALA!$E$8,"EP",IF(CL24&lt;ESCALA!$E$9,"C",IF(CL24&lt;ESCALA!$E$10,"R","E"))))</f>
        <v>NI</v>
      </c>
      <c r="CE24" s="269" t="str">
        <f>IF(CM24&lt;ESCALA!$E$7,"NI",IF(CM24&lt;ESCALA!$E$8,"EP",IF(CM24&lt;ESCALA!$E$9,"C",IF(CM24&lt;ESCALA!$E$10,"R","E"))))</f>
        <v>NI</v>
      </c>
      <c r="CF24" s="263">
        <f>'1º ESO'!AJ33</f>
        <v>0</v>
      </c>
      <c r="CG24" s="264">
        <f>'1º ESO'!AK33</f>
        <v>0</v>
      </c>
      <c r="CH24" s="264">
        <f>'1º ESO'!AL33</f>
        <v>0</v>
      </c>
      <c r="CI24" s="264">
        <f>'1º ESO'!AM33</f>
        <v>0</v>
      </c>
      <c r="CJ24" s="264">
        <f>'1º ESO'!AN33</f>
        <v>0</v>
      </c>
      <c r="CK24" s="264">
        <f>'1º ESO'!AO33</f>
        <v>0</v>
      </c>
      <c r="CL24" s="264">
        <f>'1º ESO'!AP33</f>
        <v>0</v>
      </c>
      <c r="CM24" s="264">
        <f>'1º ESO'!AQ33</f>
        <v>0</v>
      </c>
    </row>
    <row r="25" spans="1:91" ht="21" customHeight="1">
      <c r="A25" s="29">
        <v>12</v>
      </c>
      <c r="B25" s="28" t="s">
        <v>112</v>
      </c>
      <c r="C25" s="44"/>
      <c r="D25" s="43"/>
      <c r="E25" s="44"/>
      <c r="F25" s="44"/>
      <c r="G25" s="44"/>
      <c r="H25" s="44"/>
      <c r="I25" s="44"/>
      <c r="J25" s="45"/>
      <c r="K25" s="51"/>
      <c r="L25" s="43"/>
      <c r="M25" s="44"/>
      <c r="N25" s="44"/>
      <c r="O25" s="44"/>
      <c r="P25" s="44"/>
      <c r="Q25" s="44"/>
      <c r="R25" s="45"/>
      <c r="S25" s="51"/>
      <c r="T25" s="43"/>
      <c r="U25" s="44"/>
      <c r="V25" s="44"/>
      <c r="W25" s="44"/>
      <c r="X25" s="44"/>
      <c r="Y25" s="44"/>
      <c r="Z25" s="45"/>
      <c r="AA25" s="51"/>
      <c r="AB25" s="43"/>
      <c r="AC25" s="44"/>
      <c r="AD25" s="44"/>
      <c r="AE25" s="44"/>
      <c r="AF25" s="44"/>
      <c r="AG25" s="44"/>
      <c r="AH25" s="45"/>
      <c r="AI25" s="51"/>
      <c r="AJ25" s="43"/>
      <c r="AK25" s="44"/>
      <c r="AL25" s="44"/>
      <c r="AM25" s="44"/>
      <c r="AN25" s="44"/>
      <c r="AO25" s="44"/>
      <c r="AP25" s="45"/>
      <c r="AQ25" s="51"/>
      <c r="AR25" s="43"/>
      <c r="AS25" s="44"/>
      <c r="AT25" s="44"/>
      <c r="AU25" s="44"/>
      <c r="AV25" s="44"/>
      <c r="AW25" s="44"/>
      <c r="AX25" s="45"/>
      <c r="AY25" s="51"/>
      <c r="AZ25" s="43"/>
      <c r="BA25" s="44"/>
      <c r="BB25" s="44"/>
      <c r="BC25" s="44"/>
      <c r="BD25" s="44"/>
      <c r="BE25" s="44"/>
      <c r="BF25" s="45"/>
      <c r="BG25" s="51"/>
      <c r="BH25" s="43"/>
      <c r="BI25" s="44"/>
      <c r="BJ25" s="44"/>
      <c r="BK25" s="44"/>
      <c r="BL25" s="44"/>
      <c r="BM25" s="44"/>
      <c r="BN25" s="44"/>
      <c r="BO25" s="201"/>
      <c r="BP25" s="44"/>
      <c r="BQ25" s="43"/>
      <c r="BR25" s="44"/>
      <c r="BS25" s="44"/>
      <c r="BT25" s="44"/>
      <c r="BU25" s="44"/>
      <c r="BV25" s="44"/>
      <c r="BW25" s="45"/>
      <c r="BX25" s="268" t="str">
        <f>IF(CF25&lt;ESCALA!$E$7,"NI",IF(CF25&lt;ESCALA!$E$8,"EP",IF(CF25&lt;ESCALA!$E$9,"C",IF(CF25&lt;ESCALA!$E$10,"R","E"))))</f>
        <v>NI</v>
      </c>
      <c r="BY25" s="267" t="str">
        <f>IF(CG25&lt;ESCALA!$E$7,"NI",IF(CG25&lt;ESCALA!$E$8,"EP",IF(CG25&lt;ESCALA!$E$9,"C",IF(CG25&lt;ESCALA!$E$10,"R","E"))))</f>
        <v>NI</v>
      </c>
      <c r="BZ25" s="267" t="str">
        <f>IF(CH25&lt;ESCALA!$E$7,"NI",IF(CH25&lt;ESCALA!$E$8,"EP",IF(CH25&lt;ESCALA!$E$9,"C",IF(CH25&lt;ESCALA!$E$10,"R","E"))))</f>
        <v>NI</v>
      </c>
      <c r="CA25" s="267" t="str">
        <f>IF(CI25&lt;ESCALA!$E$7,"NI",IF(CI25&lt;ESCALA!$E$8,"EP",IF(CI25&lt;ESCALA!$E$9,"C",IF(CI25&lt;ESCALA!$E$10,"R","E"))))</f>
        <v>NI</v>
      </c>
      <c r="CB25" s="267" t="str">
        <f>IF(CJ25&lt;ESCALA!$E$7,"NI",IF(CJ25&lt;ESCALA!$E$8,"EP",IF(CJ25&lt;ESCALA!$E$9,"C",IF(CJ25&lt;ESCALA!$E$10,"R","E"))))</f>
        <v>NI</v>
      </c>
      <c r="CC25" s="267" t="str">
        <f>IF(CK25&lt;ESCALA!$E$7,"NI",IF(CK25&lt;ESCALA!$E$8,"EP",IF(CK25&lt;ESCALA!$E$9,"C",IF(CK25&lt;ESCALA!$E$10,"R","E"))))</f>
        <v>NI</v>
      </c>
      <c r="CD25" s="267" t="str">
        <f>IF(CL25&lt;ESCALA!$E$7,"NI",IF(CL25&lt;ESCALA!$E$8,"EP",IF(CL25&lt;ESCALA!$E$9,"C",IF(CL25&lt;ESCALA!$E$10,"R","E"))))</f>
        <v>NI</v>
      </c>
      <c r="CE25" s="269" t="str">
        <f>IF(CM25&lt;ESCALA!$E$7,"NI",IF(CM25&lt;ESCALA!$E$8,"EP",IF(CM25&lt;ESCALA!$E$9,"C",IF(CM25&lt;ESCALA!$E$10,"R","E"))))</f>
        <v>NI</v>
      </c>
      <c r="CF25" s="263">
        <f>'1º ESO'!AJ34</f>
        <v>0</v>
      </c>
      <c r="CG25" s="264">
        <f>'1º ESO'!AK34</f>
        <v>0</v>
      </c>
      <c r="CH25" s="264">
        <f>'1º ESO'!AL34</f>
        <v>0</v>
      </c>
      <c r="CI25" s="264">
        <f>'1º ESO'!AM34</f>
        <v>0</v>
      </c>
      <c r="CJ25" s="264">
        <f>'1º ESO'!AN34</f>
        <v>0</v>
      </c>
      <c r="CK25" s="264">
        <f>'1º ESO'!AO34</f>
        <v>0</v>
      </c>
      <c r="CL25" s="264">
        <f>'1º ESO'!AP34</f>
        <v>0</v>
      </c>
      <c r="CM25" s="264">
        <f>'1º ESO'!AQ34</f>
        <v>0</v>
      </c>
    </row>
    <row r="26" spans="1:91" ht="21" customHeight="1">
      <c r="A26" s="29">
        <v>13</v>
      </c>
      <c r="B26" s="30" t="s">
        <v>113</v>
      </c>
      <c r="C26" s="52"/>
      <c r="D26" s="48"/>
      <c r="E26" s="52"/>
      <c r="F26" s="52"/>
      <c r="G26" s="52"/>
      <c r="H26" s="52"/>
      <c r="I26" s="52"/>
      <c r="J26" s="53"/>
      <c r="K26" s="54"/>
      <c r="L26" s="48"/>
      <c r="M26" s="52"/>
      <c r="N26" s="52"/>
      <c r="O26" s="52"/>
      <c r="P26" s="52"/>
      <c r="Q26" s="52"/>
      <c r="R26" s="53"/>
      <c r="S26" s="54"/>
      <c r="T26" s="48"/>
      <c r="U26" s="52"/>
      <c r="V26" s="52"/>
      <c r="W26" s="52"/>
      <c r="X26" s="52"/>
      <c r="Y26" s="52"/>
      <c r="Z26" s="53"/>
      <c r="AA26" s="54"/>
      <c r="AB26" s="48"/>
      <c r="AC26" s="52"/>
      <c r="AD26" s="52"/>
      <c r="AE26" s="52"/>
      <c r="AF26" s="52"/>
      <c r="AG26" s="52"/>
      <c r="AH26" s="53"/>
      <c r="AI26" s="54"/>
      <c r="AJ26" s="48"/>
      <c r="AK26" s="52"/>
      <c r="AL26" s="52"/>
      <c r="AM26" s="52"/>
      <c r="AN26" s="52"/>
      <c r="AO26" s="52"/>
      <c r="AP26" s="53"/>
      <c r="AQ26" s="54"/>
      <c r="AR26" s="48"/>
      <c r="AS26" s="52"/>
      <c r="AT26" s="52"/>
      <c r="AU26" s="52"/>
      <c r="AV26" s="52"/>
      <c r="AW26" s="52"/>
      <c r="AX26" s="53"/>
      <c r="AY26" s="54"/>
      <c r="AZ26" s="48"/>
      <c r="BA26" s="52"/>
      <c r="BB26" s="52"/>
      <c r="BC26" s="52"/>
      <c r="BD26" s="52"/>
      <c r="BE26" s="52"/>
      <c r="BF26" s="53"/>
      <c r="BG26" s="54"/>
      <c r="BH26" s="48"/>
      <c r="BI26" s="52"/>
      <c r="BJ26" s="52"/>
      <c r="BK26" s="52"/>
      <c r="BL26" s="52"/>
      <c r="BM26" s="52"/>
      <c r="BN26" s="52"/>
      <c r="BO26" s="202"/>
      <c r="BP26" s="52"/>
      <c r="BQ26" s="48"/>
      <c r="BR26" s="52"/>
      <c r="BS26" s="52"/>
      <c r="BT26" s="52"/>
      <c r="BU26" s="52"/>
      <c r="BV26" s="52"/>
      <c r="BW26" s="53"/>
      <c r="BX26" s="268" t="str">
        <f>IF(CF26&lt;ESCALA!$E$7,"NI",IF(CF26&lt;ESCALA!$E$8,"EP",IF(CF26&lt;ESCALA!$E$9,"C",IF(CF26&lt;ESCALA!$E$10,"R","E"))))</f>
        <v>NI</v>
      </c>
      <c r="BY26" s="267" t="str">
        <f>IF(CG26&lt;ESCALA!$E$7,"NI",IF(CG26&lt;ESCALA!$E$8,"EP",IF(CG26&lt;ESCALA!$E$9,"C",IF(CG26&lt;ESCALA!$E$10,"R","E"))))</f>
        <v>NI</v>
      </c>
      <c r="BZ26" s="267" t="str">
        <f>IF(CH26&lt;ESCALA!$E$7,"NI",IF(CH26&lt;ESCALA!$E$8,"EP",IF(CH26&lt;ESCALA!$E$9,"C",IF(CH26&lt;ESCALA!$E$10,"R","E"))))</f>
        <v>NI</v>
      </c>
      <c r="CA26" s="267" t="str">
        <f>IF(CI26&lt;ESCALA!$E$7,"NI",IF(CI26&lt;ESCALA!$E$8,"EP",IF(CI26&lt;ESCALA!$E$9,"C",IF(CI26&lt;ESCALA!$E$10,"R","E"))))</f>
        <v>NI</v>
      </c>
      <c r="CB26" s="267" t="str">
        <f>IF(CJ26&lt;ESCALA!$E$7,"NI",IF(CJ26&lt;ESCALA!$E$8,"EP",IF(CJ26&lt;ESCALA!$E$9,"C",IF(CJ26&lt;ESCALA!$E$10,"R","E"))))</f>
        <v>NI</v>
      </c>
      <c r="CC26" s="267" t="str">
        <f>IF(CK26&lt;ESCALA!$E$7,"NI",IF(CK26&lt;ESCALA!$E$8,"EP",IF(CK26&lt;ESCALA!$E$9,"C",IF(CK26&lt;ESCALA!$E$10,"R","E"))))</f>
        <v>NI</v>
      </c>
      <c r="CD26" s="267" t="str">
        <f>IF(CL26&lt;ESCALA!$E$7,"NI",IF(CL26&lt;ESCALA!$E$8,"EP",IF(CL26&lt;ESCALA!$E$9,"C",IF(CL26&lt;ESCALA!$E$10,"R","E"))))</f>
        <v>NI</v>
      </c>
      <c r="CE26" s="269" t="str">
        <f>IF(CM26&lt;ESCALA!$E$7,"NI",IF(CM26&lt;ESCALA!$E$8,"EP",IF(CM26&lt;ESCALA!$E$9,"C",IF(CM26&lt;ESCALA!$E$10,"R","E"))))</f>
        <v>NI</v>
      </c>
      <c r="CF26" s="263">
        <f>'1º ESO'!AJ35</f>
        <v>0</v>
      </c>
      <c r="CG26" s="264">
        <f>'1º ESO'!AK35</f>
        <v>0</v>
      </c>
      <c r="CH26" s="264">
        <f>'1º ESO'!AL35</f>
        <v>0</v>
      </c>
      <c r="CI26" s="264">
        <f>'1º ESO'!AM35</f>
        <v>0</v>
      </c>
      <c r="CJ26" s="264">
        <f>'1º ESO'!AN35</f>
        <v>0</v>
      </c>
      <c r="CK26" s="264">
        <f>'1º ESO'!AO35</f>
        <v>0</v>
      </c>
      <c r="CL26" s="264">
        <f>'1º ESO'!AP35</f>
        <v>0</v>
      </c>
      <c r="CM26" s="264">
        <f>'1º ESO'!AQ35</f>
        <v>0</v>
      </c>
    </row>
    <row r="27" spans="1:91" ht="21" customHeight="1">
      <c r="A27" s="66">
        <v>14</v>
      </c>
      <c r="B27" s="28" t="s">
        <v>114</v>
      </c>
      <c r="C27" s="55"/>
      <c r="D27" s="43"/>
      <c r="E27" s="55"/>
      <c r="F27" s="55"/>
      <c r="G27" s="55"/>
      <c r="H27" s="55"/>
      <c r="I27" s="55"/>
      <c r="J27" s="56"/>
      <c r="K27" s="57"/>
      <c r="L27" s="43"/>
      <c r="M27" s="55"/>
      <c r="N27" s="55"/>
      <c r="O27" s="55"/>
      <c r="P27" s="55"/>
      <c r="Q27" s="55"/>
      <c r="R27" s="56"/>
      <c r="S27" s="57"/>
      <c r="T27" s="43"/>
      <c r="U27" s="55"/>
      <c r="V27" s="55"/>
      <c r="W27" s="55"/>
      <c r="X27" s="55"/>
      <c r="Y27" s="55"/>
      <c r="Z27" s="56"/>
      <c r="AA27" s="57"/>
      <c r="AB27" s="43"/>
      <c r="AC27" s="55"/>
      <c r="AD27" s="55"/>
      <c r="AE27" s="55"/>
      <c r="AF27" s="55"/>
      <c r="AG27" s="55"/>
      <c r="AH27" s="56"/>
      <c r="AI27" s="57"/>
      <c r="AJ27" s="43"/>
      <c r="AK27" s="55"/>
      <c r="AL27" s="55"/>
      <c r="AM27" s="55"/>
      <c r="AN27" s="55"/>
      <c r="AO27" s="55"/>
      <c r="AP27" s="56"/>
      <c r="AQ27" s="57"/>
      <c r="AR27" s="43"/>
      <c r="AS27" s="55"/>
      <c r="AT27" s="55"/>
      <c r="AU27" s="55"/>
      <c r="AV27" s="55"/>
      <c r="AW27" s="55"/>
      <c r="AX27" s="56"/>
      <c r="AY27" s="57"/>
      <c r="AZ27" s="43"/>
      <c r="BA27" s="55"/>
      <c r="BB27" s="55"/>
      <c r="BC27" s="55"/>
      <c r="BD27" s="55"/>
      <c r="BE27" s="55"/>
      <c r="BF27" s="56"/>
      <c r="BG27" s="57"/>
      <c r="BH27" s="43"/>
      <c r="BI27" s="55"/>
      <c r="BJ27" s="55"/>
      <c r="BK27" s="55"/>
      <c r="BL27" s="55"/>
      <c r="BM27" s="55"/>
      <c r="BN27" s="55"/>
      <c r="BO27" s="201"/>
      <c r="BP27" s="55"/>
      <c r="BQ27" s="43"/>
      <c r="BR27" s="55"/>
      <c r="BS27" s="55"/>
      <c r="BT27" s="55"/>
      <c r="BU27" s="55"/>
      <c r="BV27" s="55"/>
      <c r="BW27" s="56"/>
      <c r="BX27" s="268" t="str">
        <f>IF(CF27&lt;ESCALA!$E$7,"NI",IF(CF27&lt;ESCALA!$E$8,"EP",IF(CF27&lt;ESCALA!$E$9,"C",IF(CF27&lt;ESCALA!$E$10,"R","E"))))</f>
        <v>NI</v>
      </c>
      <c r="BY27" s="267" t="str">
        <f>IF(CG27&lt;ESCALA!$E$7,"NI",IF(CG27&lt;ESCALA!$E$8,"EP",IF(CG27&lt;ESCALA!$E$9,"C",IF(CG27&lt;ESCALA!$E$10,"R","E"))))</f>
        <v>NI</v>
      </c>
      <c r="BZ27" s="267" t="str">
        <f>IF(CH27&lt;ESCALA!$E$7,"NI",IF(CH27&lt;ESCALA!$E$8,"EP",IF(CH27&lt;ESCALA!$E$9,"C",IF(CH27&lt;ESCALA!$E$10,"R","E"))))</f>
        <v>NI</v>
      </c>
      <c r="CA27" s="267" t="str">
        <f>IF(CI27&lt;ESCALA!$E$7,"NI",IF(CI27&lt;ESCALA!$E$8,"EP",IF(CI27&lt;ESCALA!$E$9,"C",IF(CI27&lt;ESCALA!$E$10,"R","E"))))</f>
        <v>NI</v>
      </c>
      <c r="CB27" s="267" t="str">
        <f>IF(CJ27&lt;ESCALA!$E$7,"NI",IF(CJ27&lt;ESCALA!$E$8,"EP",IF(CJ27&lt;ESCALA!$E$9,"C",IF(CJ27&lt;ESCALA!$E$10,"R","E"))))</f>
        <v>NI</v>
      </c>
      <c r="CC27" s="267" t="str">
        <f>IF(CK27&lt;ESCALA!$E$7,"NI",IF(CK27&lt;ESCALA!$E$8,"EP",IF(CK27&lt;ESCALA!$E$9,"C",IF(CK27&lt;ESCALA!$E$10,"R","E"))))</f>
        <v>NI</v>
      </c>
      <c r="CD27" s="267" t="str">
        <f>IF(CL27&lt;ESCALA!$E$7,"NI",IF(CL27&lt;ESCALA!$E$8,"EP",IF(CL27&lt;ESCALA!$E$9,"C",IF(CL27&lt;ESCALA!$E$10,"R","E"))))</f>
        <v>NI</v>
      </c>
      <c r="CE27" s="269" t="str">
        <f>IF(CM27&lt;ESCALA!$E$7,"NI",IF(CM27&lt;ESCALA!$E$8,"EP",IF(CM27&lt;ESCALA!$E$9,"C",IF(CM27&lt;ESCALA!$E$10,"R","E"))))</f>
        <v>NI</v>
      </c>
      <c r="CF27" s="263">
        <f>'1º ESO'!AJ36</f>
        <v>0</v>
      </c>
      <c r="CG27" s="264">
        <f>'1º ESO'!AK36</f>
        <v>0</v>
      </c>
      <c r="CH27" s="264">
        <f>'1º ESO'!AL36</f>
        <v>0</v>
      </c>
      <c r="CI27" s="264">
        <f>'1º ESO'!AM36</f>
        <v>0</v>
      </c>
      <c r="CJ27" s="264">
        <f>'1º ESO'!AN36</f>
        <v>0</v>
      </c>
      <c r="CK27" s="264">
        <f>'1º ESO'!AO36</f>
        <v>0</v>
      </c>
      <c r="CL27" s="264">
        <f>'1º ESO'!AP36</f>
        <v>0</v>
      </c>
      <c r="CM27" s="264">
        <f>'1º ESO'!AQ36</f>
        <v>0</v>
      </c>
    </row>
    <row r="28" spans="1:91" ht="21" customHeight="1">
      <c r="A28" s="29">
        <v>15</v>
      </c>
      <c r="B28" s="30" t="s">
        <v>115</v>
      </c>
      <c r="C28" s="52"/>
      <c r="D28" s="48"/>
      <c r="E28" s="52"/>
      <c r="F28" s="52"/>
      <c r="G28" s="52"/>
      <c r="H28" s="52"/>
      <c r="I28" s="52"/>
      <c r="J28" s="53"/>
      <c r="K28" s="54"/>
      <c r="L28" s="48"/>
      <c r="M28" s="52"/>
      <c r="N28" s="52"/>
      <c r="O28" s="52"/>
      <c r="P28" s="52"/>
      <c r="Q28" s="52"/>
      <c r="R28" s="53"/>
      <c r="S28" s="54"/>
      <c r="T28" s="48"/>
      <c r="U28" s="52"/>
      <c r="V28" s="52"/>
      <c r="W28" s="52"/>
      <c r="X28" s="52"/>
      <c r="Y28" s="52"/>
      <c r="Z28" s="53"/>
      <c r="AA28" s="54"/>
      <c r="AB28" s="48"/>
      <c r="AC28" s="52"/>
      <c r="AD28" s="52"/>
      <c r="AE28" s="52"/>
      <c r="AF28" s="52"/>
      <c r="AG28" s="52"/>
      <c r="AH28" s="53"/>
      <c r="AI28" s="54"/>
      <c r="AJ28" s="48"/>
      <c r="AK28" s="52"/>
      <c r="AL28" s="52"/>
      <c r="AM28" s="52"/>
      <c r="AN28" s="52"/>
      <c r="AO28" s="52"/>
      <c r="AP28" s="53"/>
      <c r="AQ28" s="54"/>
      <c r="AR28" s="48"/>
      <c r="AS28" s="52"/>
      <c r="AT28" s="52"/>
      <c r="AU28" s="52"/>
      <c r="AV28" s="52"/>
      <c r="AW28" s="52"/>
      <c r="AX28" s="53"/>
      <c r="AY28" s="54"/>
      <c r="AZ28" s="48"/>
      <c r="BA28" s="52"/>
      <c r="BB28" s="52"/>
      <c r="BC28" s="52"/>
      <c r="BD28" s="52"/>
      <c r="BE28" s="52"/>
      <c r="BF28" s="53"/>
      <c r="BG28" s="54"/>
      <c r="BH28" s="48"/>
      <c r="BI28" s="52"/>
      <c r="BJ28" s="52"/>
      <c r="BK28" s="52"/>
      <c r="BL28" s="52"/>
      <c r="BM28" s="52"/>
      <c r="BN28" s="52"/>
      <c r="BO28" s="202"/>
      <c r="BP28" s="52"/>
      <c r="BQ28" s="48"/>
      <c r="BR28" s="52"/>
      <c r="BS28" s="52"/>
      <c r="BT28" s="52"/>
      <c r="BU28" s="52"/>
      <c r="BV28" s="52"/>
      <c r="BW28" s="53"/>
      <c r="BX28" s="268" t="str">
        <f>IF(CF28&lt;ESCALA!$E$7,"NI",IF(CF28&lt;ESCALA!$E$8,"EP",IF(CF28&lt;ESCALA!$E$9,"C",IF(CF28&lt;ESCALA!$E$10,"R","E"))))</f>
        <v>NI</v>
      </c>
      <c r="BY28" s="267" t="str">
        <f>IF(CG28&lt;ESCALA!$E$7,"NI",IF(CG28&lt;ESCALA!$E$8,"EP",IF(CG28&lt;ESCALA!$E$9,"C",IF(CG28&lt;ESCALA!$E$10,"R","E"))))</f>
        <v>NI</v>
      </c>
      <c r="BZ28" s="267" t="str">
        <f>IF(CH28&lt;ESCALA!$E$7,"NI",IF(CH28&lt;ESCALA!$E$8,"EP",IF(CH28&lt;ESCALA!$E$9,"C",IF(CH28&lt;ESCALA!$E$10,"R","E"))))</f>
        <v>NI</v>
      </c>
      <c r="CA28" s="267" t="str">
        <f>IF(CI28&lt;ESCALA!$E$7,"NI",IF(CI28&lt;ESCALA!$E$8,"EP",IF(CI28&lt;ESCALA!$E$9,"C",IF(CI28&lt;ESCALA!$E$10,"R","E"))))</f>
        <v>NI</v>
      </c>
      <c r="CB28" s="267" t="str">
        <f>IF(CJ28&lt;ESCALA!$E$7,"NI",IF(CJ28&lt;ESCALA!$E$8,"EP",IF(CJ28&lt;ESCALA!$E$9,"C",IF(CJ28&lt;ESCALA!$E$10,"R","E"))))</f>
        <v>NI</v>
      </c>
      <c r="CC28" s="267" t="str">
        <f>IF(CK28&lt;ESCALA!$E$7,"NI",IF(CK28&lt;ESCALA!$E$8,"EP",IF(CK28&lt;ESCALA!$E$9,"C",IF(CK28&lt;ESCALA!$E$10,"R","E"))))</f>
        <v>NI</v>
      </c>
      <c r="CD28" s="267" t="str">
        <f>IF(CL28&lt;ESCALA!$E$7,"NI",IF(CL28&lt;ESCALA!$E$8,"EP",IF(CL28&lt;ESCALA!$E$9,"C",IF(CL28&lt;ESCALA!$E$10,"R","E"))))</f>
        <v>NI</v>
      </c>
      <c r="CE28" s="269" t="str">
        <f>IF(CM28&lt;ESCALA!$E$7,"NI",IF(CM28&lt;ESCALA!$E$8,"EP",IF(CM28&lt;ESCALA!$E$9,"C",IF(CM28&lt;ESCALA!$E$10,"R","E"))))</f>
        <v>NI</v>
      </c>
      <c r="CF28" s="263">
        <f>'1º ESO'!AJ37</f>
        <v>0</v>
      </c>
      <c r="CG28" s="264">
        <f>'1º ESO'!AK37</f>
        <v>0</v>
      </c>
      <c r="CH28" s="264">
        <f>'1º ESO'!AL37</f>
        <v>0</v>
      </c>
      <c r="CI28" s="264">
        <f>'1º ESO'!AM37</f>
        <v>0</v>
      </c>
      <c r="CJ28" s="264">
        <f>'1º ESO'!AN37</f>
        <v>0</v>
      </c>
      <c r="CK28" s="264">
        <f>'1º ESO'!AO37</f>
        <v>0</v>
      </c>
      <c r="CL28" s="264">
        <f>'1º ESO'!AP37</f>
        <v>0</v>
      </c>
      <c r="CM28" s="264">
        <f>'1º ESO'!AQ37</f>
        <v>0</v>
      </c>
    </row>
    <row r="29" spans="1:91" ht="21" customHeight="1">
      <c r="A29" s="29">
        <v>16</v>
      </c>
      <c r="B29" s="28" t="s">
        <v>116</v>
      </c>
      <c r="C29" s="44"/>
      <c r="D29" s="43"/>
      <c r="E29" s="44"/>
      <c r="F29" s="44"/>
      <c r="G29" s="44"/>
      <c r="H29" s="44"/>
      <c r="I29" s="44"/>
      <c r="J29" s="45"/>
      <c r="K29" s="51"/>
      <c r="L29" s="43"/>
      <c r="M29" s="44"/>
      <c r="N29" s="44"/>
      <c r="O29" s="44"/>
      <c r="P29" s="44"/>
      <c r="Q29" s="44"/>
      <c r="R29" s="45"/>
      <c r="S29" s="51"/>
      <c r="T29" s="43"/>
      <c r="U29" s="44"/>
      <c r="V29" s="44"/>
      <c r="W29" s="44"/>
      <c r="X29" s="44"/>
      <c r="Y29" s="44"/>
      <c r="Z29" s="45"/>
      <c r="AA29" s="51"/>
      <c r="AB29" s="43"/>
      <c r="AC29" s="44"/>
      <c r="AD29" s="44"/>
      <c r="AE29" s="44"/>
      <c r="AF29" s="44"/>
      <c r="AG29" s="44"/>
      <c r="AH29" s="45"/>
      <c r="AI29" s="51"/>
      <c r="AJ29" s="43"/>
      <c r="AK29" s="44"/>
      <c r="AL29" s="44"/>
      <c r="AM29" s="44"/>
      <c r="AN29" s="44"/>
      <c r="AO29" s="44"/>
      <c r="AP29" s="45"/>
      <c r="AQ29" s="51"/>
      <c r="AR29" s="43"/>
      <c r="AS29" s="44"/>
      <c r="AT29" s="44"/>
      <c r="AU29" s="44"/>
      <c r="AV29" s="44"/>
      <c r="AW29" s="44"/>
      <c r="AX29" s="45"/>
      <c r="AY29" s="51"/>
      <c r="AZ29" s="43"/>
      <c r="BA29" s="44"/>
      <c r="BB29" s="44"/>
      <c r="BC29" s="44"/>
      <c r="BD29" s="44"/>
      <c r="BE29" s="44"/>
      <c r="BF29" s="45"/>
      <c r="BG29" s="51"/>
      <c r="BH29" s="43"/>
      <c r="BI29" s="44"/>
      <c r="BJ29" s="44"/>
      <c r="BK29" s="44"/>
      <c r="BL29" s="44"/>
      <c r="BM29" s="44"/>
      <c r="BN29" s="44"/>
      <c r="BO29" s="201"/>
      <c r="BP29" s="44"/>
      <c r="BQ29" s="43"/>
      <c r="BR29" s="44"/>
      <c r="BS29" s="44"/>
      <c r="BT29" s="44"/>
      <c r="BU29" s="44"/>
      <c r="BV29" s="44"/>
      <c r="BW29" s="45"/>
      <c r="BX29" s="268" t="str">
        <f>IF(CF29&lt;ESCALA!$E$7,"NI",IF(CF29&lt;ESCALA!$E$8,"EP",IF(CF29&lt;ESCALA!$E$9,"C",IF(CF29&lt;ESCALA!$E$10,"R","E"))))</f>
        <v>NI</v>
      </c>
      <c r="BY29" s="267" t="str">
        <f>IF(CG29&lt;ESCALA!$E$7,"NI",IF(CG29&lt;ESCALA!$E$8,"EP",IF(CG29&lt;ESCALA!$E$9,"C",IF(CG29&lt;ESCALA!$E$10,"R","E"))))</f>
        <v>NI</v>
      </c>
      <c r="BZ29" s="267" t="str">
        <f>IF(CH29&lt;ESCALA!$E$7,"NI",IF(CH29&lt;ESCALA!$E$8,"EP",IF(CH29&lt;ESCALA!$E$9,"C",IF(CH29&lt;ESCALA!$E$10,"R","E"))))</f>
        <v>NI</v>
      </c>
      <c r="CA29" s="267" t="str">
        <f>IF(CI29&lt;ESCALA!$E$7,"NI",IF(CI29&lt;ESCALA!$E$8,"EP",IF(CI29&lt;ESCALA!$E$9,"C",IF(CI29&lt;ESCALA!$E$10,"R","E"))))</f>
        <v>NI</v>
      </c>
      <c r="CB29" s="267" t="str">
        <f>IF(CJ29&lt;ESCALA!$E$7,"NI",IF(CJ29&lt;ESCALA!$E$8,"EP",IF(CJ29&lt;ESCALA!$E$9,"C",IF(CJ29&lt;ESCALA!$E$10,"R","E"))))</f>
        <v>NI</v>
      </c>
      <c r="CC29" s="267" t="str">
        <f>IF(CK29&lt;ESCALA!$E$7,"NI",IF(CK29&lt;ESCALA!$E$8,"EP",IF(CK29&lt;ESCALA!$E$9,"C",IF(CK29&lt;ESCALA!$E$10,"R","E"))))</f>
        <v>NI</v>
      </c>
      <c r="CD29" s="267" t="str">
        <f>IF(CL29&lt;ESCALA!$E$7,"NI",IF(CL29&lt;ESCALA!$E$8,"EP",IF(CL29&lt;ESCALA!$E$9,"C",IF(CL29&lt;ESCALA!$E$10,"R","E"))))</f>
        <v>NI</v>
      </c>
      <c r="CE29" s="269" t="str">
        <f>IF(CM29&lt;ESCALA!$E$7,"NI",IF(CM29&lt;ESCALA!$E$8,"EP",IF(CM29&lt;ESCALA!$E$9,"C",IF(CM29&lt;ESCALA!$E$10,"R","E"))))</f>
        <v>NI</v>
      </c>
      <c r="CF29" s="263">
        <f>'1º ESO'!AJ38</f>
        <v>0</v>
      </c>
      <c r="CG29" s="264">
        <f>'1º ESO'!AK38</f>
        <v>0</v>
      </c>
      <c r="CH29" s="264">
        <f>'1º ESO'!AL38</f>
        <v>0</v>
      </c>
      <c r="CI29" s="264">
        <f>'1º ESO'!AM38</f>
        <v>0</v>
      </c>
      <c r="CJ29" s="264">
        <f>'1º ESO'!AN38</f>
        <v>0</v>
      </c>
      <c r="CK29" s="264">
        <f>'1º ESO'!AO38</f>
        <v>0</v>
      </c>
      <c r="CL29" s="264">
        <f>'1º ESO'!AP38</f>
        <v>0</v>
      </c>
      <c r="CM29" s="264">
        <f>'1º ESO'!AQ38</f>
        <v>0</v>
      </c>
    </row>
    <row r="30" spans="1:91" ht="21" customHeight="1">
      <c r="A30" s="66">
        <v>17</v>
      </c>
      <c r="B30" s="30" t="s">
        <v>117</v>
      </c>
      <c r="C30" s="52"/>
      <c r="D30" s="48"/>
      <c r="E30" s="52"/>
      <c r="F30" s="52"/>
      <c r="G30" s="52"/>
      <c r="H30" s="52"/>
      <c r="I30" s="52"/>
      <c r="J30" s="53"/>
      <c r="K30" s="54"/>
      <c r="L30" s="48"/>
      <c r="M30" s="52"/>
      <c r="N30" s="52"/>
      <c r="O30" s="52"/>
      <c r="P30" s="52"/>
      <c r="Q30" s="52"/>
      <c r="R30" s="53"/>
      <c r="S30" s="54"/>
      <c r="T30" s="48"/>
      <c r="U30" s="52"/>
      <c r="V30" s="52"/>
      <c r="W30" s="52"/>
      <c r="X30" s="52"/>
      <c r="Y30" s="52"/>
      <c r="Z30" s="53"/>
      <c r="AA30" s="54"/>
      <c r="AB30" s="48"/>
      <c r="AC30" s="52"/>
      <c r="AD30" s="52"/>
      <c r="AE30" s="52"/>
      <c r="AF30" s="52"/>
      <c r="AG30" s="52"/>
      <c r="AH30" s="53"/>
      <c r="AI30" s="54"/>
      <c r="AJ30" s="48"/>
      <c r="AK30" s="52"/>
      <c r="AL30" s="52"/>
      <c r="AM30" s="52"/>
      <c r="AN30" s="52"/>
      <c r="AO30" s="52"/>
      <c r="AP30" s="53"/>
      <c r="AQ30" s="54"/>
      <c r="AR30" s="48"/>
      <c r="AS30" s="52"/>
      <c r="AT30" s="52"/>
      <c r="AU30" s="52"/>
      <c r="AV30" s="52"/>
      <c r="AW30" s="52"/>
      <c r="AX30" s="53"/>
      <c r="AY30" s="54"/>
      <c r="AZ30" s="48"/>
      <c r="BA30" s="52"/>
      <c r="BB30" s="52"/>
      <c r="BC30" s="52"/>
      <c r="BD30" s="52"/>
      <c r="BE30" s="52"/>
      <c r="BF30" s="53"/>
      <c r="BG30" s="54"/>
      <c r="BH30" s="48"/>
      <c r="BI30" s="52"/>
      <c r="BJ30" s="52"/>
      <c r="BK30" s="52"/>
      <c r="BL30" s="52"/>
      <c r="BM30" s="52"/>
      <c r="BN30" s="52"/>
      <c r="BO30" s="202"/>
      <c r="BP30" s="52"/>
      <c r="BQ30" s="48"/>
      <c r="BR30" s="52"/>
      <c r="BS30" s="52"/>
      <c r="BT30" s="52"/>
      <c r="BU30" s="52"/>
      <c r="BV30" s="52"/>
      <c r="BW30" s="53"/>
      <c r="BX30" s="268" t="str">
        <f>IF(CF30&lt;ESCALA!$E$7,"NI",IF(CF30&lt;ESCALA!$E$8,"EP",IF(CF30&lt;ESCALA!$E$9,"C",IF(CF30&lt;ESCALA!$E$10,"R","E"))))</f>
        <v>NI</v>
      </c>
      <c r="BY30" s="267" t="str">
        <f>IF(CG30&lt;ESCALA!$E$7,"NI",IF(CG30&lt;ESCALA!$E$8,"EP",IF(CG30&lt;ESCALA!$E$9,"C",IF(CG30&lt;ESCALA!$E$10,"R","E"))))</f>
        <v>NI</v>
      </c>
      <c r="BZ30" s="267" t="str">
        <f>IF(CH30&lt;ESCALA!$E$7,"NI",IF(CH30&lt;ESCALA!$E$8,"EP",IF(CH30&lt;ESCALA!$E$9,"C",IF(CH30&lt;ESCALA!$E$10,"R","E"))))</f>
        <v>NI</v>
      </c>
      <c r="CA30" s="267" t="str">
        <f>IF(CI30&lt;ESCALA!$E$7,"NI",IF(CI30&lt;ESCALA!$E$8,"EP",IF(CI30&lt;ESCALA!$E$9,"C",IF(CI30&lt;ESCALA!$E$10,"R","E"))))</f>
        <v>NI</v>
      </c>
      <c r="CB30" s="267" t="str">
        <f>IF(CJ30&lt;ESCALA!$E$7,"NI",IF(CJ30&lt;ESCALA!$E$8,"EP",IF(CJ30&lt;ESCALA!$E$9,"C",IF(CJ30&lt;ESCALA!$E$10,"R","E"))))</f>
        <v>NI</v>
      </c>
      <c r="CC30" s="267" t="str">
        <f>IF(CK30&lt;ESCALA!$E$7,"NI",IF(CK30&lt;ESCALA!$E$8,"EP",IF(CK30&lt;ESCALA!$E$9,"C",IF(CK30&lt;ESCALA!$E$10,"R","E"))))</f>
        <v>NI</v>
      </c>
      <c r="CD30" s="267" t="str">
        <f>IF(CL30&lt;ESCALA!$E$7,"NI",IF(CL30&lt;ESCALA!$E$8,"EP",IF(CL30&lt;ESCALA!$E$9,"C",IF(CL30&lt;ESCALA!$E$10,"R","E"))))</f>
        <v>NI</v>
      </c>
      <c r="CE30" s="269" t="str">
        <f>IF(CM30&lt;ESCALA!$E$7,"NI",IF(CM30&lt;ESCALA!$E$8,"EP",IF(CM30&lt;ESCALA!$E$9,"C",IF(CM30&lt;ESCALA!$E$10,"R","E"))))</f>
        <v>NI</v>
      </c>
      <c r="CF30" s="263">
        <f>'1º ESO'!AJ39</f>
        <v>0</v>
      </c>
      <c r="CG30" s="264">
        <f>'1º ESO'!AK39</f>
        <v>0</v>
      </c>
      <c r="CH30" s="264">
        <f>'1º ESO'!AL39</f>
        <v>0</v>
      </c>
      <c r="CI30" s="264">
        <f>'1º ESO'!AM39</f>
        <v>0</v>
      </c>
      <c r="CJ30" s="264">
        <f>'1º ESO'!AN39</f>
        <v>0</v>
      </c>
      <c r="CK30" s="264">
        <f>'1º ESO'!AO39</f>
        <v>0</v>
      </c>
      <c r="CL30" s="264">
        <f>'1º ESO'!AP39</f>
        <v>0</v>
      </c>
      <c r="CM30" s="264">
        <f>'1º ESO'!AQ39</f>
        <v>0</v>
      </c>
    </row>
    <row r="31" spans="1:91" ht="21" customHeight="1">
      <c r="A31" s="29">
        <v>18</v>
      </c>
      <c r="B31" s="28" t="s">
        <v>118</v>
      </c>
      <c r="C31" s="44"/>
      <c r="D31" s="43"/>
      <c r="E31" s="44"/>
      <c r="F31" s="44"/>
      <c r="G31" s="44"/>
      <c r="H31" s="44"/>
      <c r="I31" s="44"/>
      <c r="J31" s="45"/>
      <c r="K31" s="51"/>
      <c r="L31" s="43"/>
      <c r="M31" s="44"/>
      <c r="N31" s="44"/>
      <c r="O31" s="44"/>
      <c r="P31" s="44"/>
      <c r="Q31" s="44"/>
      <c r="R31" s="45"/>
      <c r="S31" s="51"/>
      <c r="T31" s="43"/>
      <c r="U31" s="44"/>
      <c r="V31" s="44"/>
      <c r="W31" s="44"/>
      <c r="X31" s="44"/>
      <c r="Y31" s="44"/>
      <c r="Z31" s="45"/>
      <c r="AA31" s="51"/>
      <c r="AB31" s="43"/>
      <c r="AC31" s="44"/>
      <c r="AD31" s="44"/>
      <c r="AE31" s="44"/>
      <c r="AF31" s="44"/>
      <c r="AG31" s="44"/>
      <c r="AH31" s="45"/>
      <c r="AI31" s="51"/>
      <c r="AJ31" s="43"/>
      <c r="AK31" s="44"/>
      <c r="AL31" s="44"/>
      <c r="AM31" s="44"/>
      <c r="AN31" s="44"/>
      <c r="AO31" s="44"/>
      <c r="AP31" s="45"/>
      <c r="AQ31" s="51"/>
      <c r="AR31" s="43"/>
      <c r="AS31" s="44"/>
      <c r="AT31" s="44"/>
      <c r="AU31" s="44"/>
      <c r="AV31" s="44"/>
      <c r="AW31" s="44"/>
      <c r="AX31" s="45"/>
      <c r="AY31" s="51"/>
      <c r="AZ31" s="43"/>
      <c r="BA31" s="44"/>
      <c r="BB31" s="44"/>
      <c r="BC31" s="44"/>
      <c r="BD31" s="44"/>
      <c r="BE31" s="44"/>
      <c r="BF31" s="45"/>
      <c r="BG31" s="51"/>
      <c r="BH31" s="43"/>
      <c r="BI31" s="44"/>
      <c r="BJ31" s="44"/>
      <c r="BK31" s="44"/>
      <c r="BL31" s="44"/>
      <c r="BM31" s="44"/>
      <c r="BN31" s="44"/>
      <c r="BO31" s="201"/>
      <c r="BP31" s="44"/>
      <c r="BQ31" s="43"/>
      <c r="BR31" s="44"/>
      <c r="BS31" s="44"/>
      <c r="BT31" s="44"/>
      <c r="BU31" s="44"/>
      <c r="BV31" s="44"/>
      <c r="BW31" s="45"/>
      <c r="BX31" s="268" t="str">
        <f>IF(CF31&lt;ESCALA!$E$7,"NI",IF(CF31&lt;ESCALA!$E$8,"EP",IF(CF31&lt;ESCALA!$E$9,"C",IF(CF31&lt;ESCALA!$E$10,"R","E"))))</f>
        <v>NI</v>
      </c>
      <c r="BY31" s="267" t="str">
        <f>IF(CG31&lt;ESCALA!$E$7,"NI",IF(CG31&lt;ESCALA!$E$8,"EP",IF(CG31&lt;ESCALA!$E$9,"C",IF(CG31&lt;ESCALA!$E$10,"R","E"))))</f>
        <v>NI</v>
      </c>
      <c r="BZ31" s="267" t="str">
        <f>IF(CH31&lt;ESCALA!$E$7,"NI",IF(CH31&lt;ESCALA!$E$8,"EP",IF(CH31&lt;ESCALA!$E$9,"C",IF(CH31&lt;ESCALA!$E$10,"R","E"))))</f>
        <v>NI</v>
      </c>
      <c r="CA31" s="267" t="str">
        <f>IF(CI31&lt;ESCALA!$E$7,"NI",IF(CI31&lt;ESCALA!$E$8,"EP",IF(CI31&lt;ESCALA!$E$9,"C",IF(CI31&lt;ESCALA!$E$10,"R","E"))))</f>
        <v>NI</v>
      </c>
      <c r="CB31" s="267" t="str">
        <f>IF(CJ31&lt;ESCALA!$E$7,"NI",IF(CJ31&lt;ESCALA!$E$8,"EP",IF(CJ31&lt;ESCALA!$E$9,"C",IF(CJ31&lt;ESCALA!$E$10,"R","E"))))</f>
        <v>NI</v>
      </c>
      <c r="CC31" s="267" t="str">
        <f>IF(CK31&lt;ESCALA!$E$7,"NI",IF(CK31&lt;ESCALA!$E$8,"EP",IF(CK31&lt;ESCALA!$E$9,"C",IF(CK31&lt;ESCALA!$E$10,"R","E"))))</f>
        <v>NI</v>
      </c>
      <c r="CD31" s="267" t="str">
        <f>IF(CL31&lt;ESCALA!$E$7,"NI",IF(CL31&lt;ESCALA!$E$8,"EP",IF(CL31&lt;ESCALA!$E$9,"C",IF(CL31&lt;ESCALA!$E$10,"R","E"))))</f>
        <v>NI</v>
      </c>
      <c r="CE31" s="269" t="str">
        <f>IF(CM31&lt;ESCALA!$E$7,"NI",IF(CM31&lt;ESCALA!$E$8,"EP",IF(CM31&lt;ESCALA!$E$9,"C",IF(CM31&lt;ESCALA!$E$10,"R","E"))))</f>
        <v>NI</v>
      </c>
      <c r="CF31" s="263">
        <f>'1º ESO'!AJ40</f>
        <v>0</v>
      </c>
      <c r="CG31" s="264">
        <f>'1º ESO'!AK40</f>
        <v>0</v>
      </c>
      <c r="CH31" s="264">
        <f>'1º ESO'!AL40</f>
        <v>0</v>
      </c>
      <c r="CI31" s="264">
        <f>'1º ESO'!AM40</f>
        <v>0</v>
      </c>
      <c r="CJ31" s="264">
        <f>'1º ESO'!AN40</f>
        <v>0</v>
      </c>
      <c r="CK31" s="264">
        <f>'1º ESO'!AO40</f>
        <v>0</v>
      </c>
      <c r="CL31" s="264">
        <f>'1º ESO'!AP40</f>
        <v>0</v>
      </c>
      <c r="CM31" s="264">
        <f>'1º ESO'!AQ40</f>
        <v>0</v>
      </c>
    </row>
    <row r="32" spans="1:91" ht="21" customHeight="1">
      <c r="A32" s="29">
        <v>19</v>
      </c>
      <c r="B32" s="30" t="s">
        <v>119</v>
      </c>
      <c r="C32" s="52"/>
      <c r="D32" s="48"/>
      <c r="E32" s="52"/>
      <c r="F32" s="52"/>
      <c r="G32" s="52"/>
      <c r="H32" s="52"/>
      <c r="I32" s="52"/>
      <c r="J32" s="53"/>
      <c r="K32" s="54"/>
      <c r="L32" s="48"/>
      <c r="M32" s="52"/>
      <c r="N32" s="52"/>
      <c r="O32" s="52"/>
      <c r="P32" s="52"/>
      <c r="Q32" s="52"/>
      <c r="R32" s="53"/>
      <c r="S32" s="54"/>
      <c r="T32" s="48"/>
      <c r="U32" s="52"/>
      <c r="V32" s="52"/>
      <c r="W32" s="52"/>
      <c r="X32" s="52"/>
      <c r="Y32" s="52"/>
      <c r="Z32" s="53"/>
      <c r="AA32" s="54"/>
      <c r="AB32" s="48"/>
      <c r="AC32" s="52"/>
      <c r="AD32" s="52"/>
      <c r="AE32" s="52"/>
      <c r="AF32" s="52"/>
      <c r="AG32" s="52"/>
      <c r="AH32" s="53"/>
      <c r="AI32" s="54"/>
      <c r="AJ32" s="48"/>
      <c r="AK32" s="52"/>
      <c r="AL32" s="52"/>
      <c r="AM32" s="52"/>
      <c r="AN32" s="52"/>
      <c r="AO32" s="52"/>
      <c r="AP32" s="53"/>
      <c r="AQ32" s="54"/>
      <c r="AR32" s="48"/>
      <c r="AS32" s="52"/>
      <c r="AT32" s="52"/>
      <c r="AU32" s="52"/>
      <c r="AV32" s="52"/>
      <c r="AW32" s="52"/>
      <c r="AX32" s="53"/>
      <c r="AY32" s="54"/>
      <c r="AZ32" s="48"/>
      <c r="BA32" s="52"/>
      <c r="BB32" s="52"/>
      <c r="BC32" s="52"/>
      <c r="BD32" s="52"/>
      <c r="BE32" s="52"/>
      <c r="BF32" s="53"/>
      <c r="BG32" s="54"/>
      <c r="BH32" s="48"/>
      <c r="BI32" s="52"/>
      <c r="BJ32" s="52"/>
      <c r="BK32" s="52"/>
      <c r="BL32" s="52"/>
      <c r="BM32" s="52"/>
      <c r="BN32" s="52"/>
      <c r="BO32" s="202"/>
      <c r="BP32" s="52"/>
      <c r="BQ32" s="48"/>
      <c r="BR32" s="52"/>
      <c r="BS32" s="52"/>
      <c r="BT32" s="52"/>
      <c r="BU32" s="52"/>
      <c r="BV32" s="52"/>
      <c r="BW32" s="53"/>
      <c r="BX32" s="268" t="str">
        <f>IF(CF32&lt;ESCALA!$E$7,"NI",IF(CF32&lt;ESCALA!$E$8,"EP",IF(CF32&lt;ESCALA!$E$9,"C",IF(CF32&lt;ESCALA!$E$10,"R","E"))))</f>
        <v>NI</v>
      </c>
      <c r="BY32" s="267" t="str">
        <f>IF(CG32&lt;ESCALA!$E$7,"NI",IF(CG32&lt;ESCALA!$E$8,"EP",IF(CG32&lt;ESCALA!$E$9,"C",IF(CG32&lt;ESCALA!$E$10,"R","E"))))</f>
        <v>NI</v>
      </c>
      <c r="BZ32" s="267" t="str">
        <f>IF(CH32&lt;ESCALA!$E$7,"NI",IF(CH32&lt;ESCALA!$E$8,"EP",IF(CH32&lt;ESCALA!$E$9,"C",IF(CH32&lt;ESCALA!$E$10,"R","E"))))</f>
        <v>NI</v>
      </c>
      <c r="CA32" s="267" t="str">
        <f>IF(CI32&lt;ESCALA!$E$7,"NI",IF(CI32&lt;ESCALA!$E$8,"EP",IF(CI32&lt;ESCALA!$E$9,"C",IF(CI32&lt;ESCALA!$E$10,"R","E"))))</f>
        <v>NI</v>
      </c>
      <c r="CB32" s="267" t="str">
        <f>IF(CJ32&lt;ESCALA!$E$7,"NI",IF(CJ32&lt;ESCALA!$E$8,"EP",IF(CJ32&lt;ESCALA!$E$9,"C",IF(CJ32&lt;ESCALA!$E$10,"R","E"))))</f>
        <v>NI</v>
      </c>
      <c r="CC32" s="267" t="str">
        <f>IF(CK32&lt;ESCALA!$E$7,"NI",IF(CK32&lt;ESCALA!$E$8,"EP",IF(CK32&lt;ESCALA!$E$9,"C",IF(CK32&lt;ESCALA!$E$10,"R","E"))))</f>
        <v>NI</v>
      </c>
      <c r="CD32" s="267" t="str">
        <f>IF(CL32&lt;ESCALA!$E$7,"NI",IF(CL32&lt;ESCALA!$E$8,"EP",IF(CL32&lt;ESCALA!$E$9,"C",IF(CL32&lt;ESCALA!$E$10,"R","E"))))</f>
        <v>NI</v>
      </c>
      <c r="CE32" s="269" t="str">
        <f>IF(CM32&lt;ESCALA!$E$7,"NI",IF(CM32&lt;ESCALA!$E$8,"EP",IF(CM32&lt;ESCALA!$E$9,"C",IF(CM32&lt;ESCALA!$E$10,"R","E"))))</f>
        <v>NI</v>
      </c>
      <c r="CF32" s="263">
        <f>'1º ESO'!AJ41</f>
        <v>0</v>
      </c>
      <c r="CG32" s="264">
        <f>'1º ESO'!AK41</f>
        <v>0</v>
      </c>
      <c r="CH32" s="264">
        <f>'1º ESO'!AL41</f>
        <v>0</v>
      </c>
      <c r="CI32" s="264">
        <f>'1º ESO'!AM41</f>
        <v>0</v>
      </c>
      <c r="CJ32" s="264">
        <f>'1º ESO'!AN41</f>
        <v>0</v>
      </c>
      <c r="CK32" s="264">
        <f>'1º ESO'!AO41</f>
        <v>0</v>
      </c>
      <c r="CL32" s="264">
        <f>'1º ESO'!AP41</f>
        <v>0</v>
      </c>
      <c r="CM32" s="264">
        <f>'1º ESO'!AQ41</f>
        <v>0</v>
      </c>
    </row>
    <row r="33" spans="1:91" ht="21" customHeight="1">
      <c r="A33" s="66">
        <v>20</v>
      </c>
      <c r="B33" s="28" t="s">
        <v>120</v>
      </c>
      <c r="C33" s="44"/>
      <c r="D33" s="43"/>
      <c r="E33" s="44"/>
      <c r="F33" s="44"/>
      <c r="G33" s="44"/>
      <c r="H33" s="44"/>
      <c r="I33" s="44"/>
      <c r="J33" s="45"/>
      <c r="K33" s="51"/>
      <c r="L33" s="43"/>
      <c r="M33" s="44"/>
      <c r="N33" s="44"/>
      <c r="O33" s="44"/>
      <c r="P33" s="44"/>
      <c r="Q33" s="44"/>
      <c r="R33" s="45"/>
      <c r="S33" s="51"/>
      <c r="T33" s="43"/>
      <c r="U33" s="44"/>
      <c r="V33" s="44"/>
      <c r="W33" s="44"/>
      <c r="X33" s="44"/>
      <c r="Y33" s="44"/>
      <c r="Z33" s="45"/>
      <c r="AA33" s="51"/>
      <c r="AB33" s="43"/>
      <c r="AC33" s="44"/>
      <c r="AD33" s="44"/>
      <c r="AE33" s="44"/>
      <c r="AF33" s="44"/>
      <c r="AG33" s="44"/>
      <c r="AH33" s="45"/>
      <c r="AI33" s="51"/>
      <c r="AJ33" s="43"/>
      <c r="AK33" s="44"/>
      <c r="AL33" s="44"/>
      <c r="AM33" s="44"/>
      <c r="AN33" s="44"/>
      <c r="AO33" s="44"/>
      <c r="AP33" s="45"/>
      <c r="AQ33" s="51"/>
      <c r="AR33" s="43"/>
      <c r="AS33" s="44"/>
      <c r="AT33" s="44"/>
      <c r="AU33" s="44"/>
      <c r="AV33" s="44"/>
      <c r="AW33" s="44"/>
      <c r="AX33" s="45"/>
      <c r="AY33" s="51"/>
      <c r="AZ33" s="43"/>
      <c r="BA33" s="44"/>
      <c r="BB33" s="44"/>
      <c r="BC33" s="44"/>
      <c r="BD33" s="44"/>
      <c r="BE33" s="44"/>
      <c r="BF33" s="45"/>
      <c r="BG33" s="51"/>
      <c r="BH33" s="43"/>
      <c r="BI33" s="44"/>
      <c r="BJ33" s="44"/>
      <c r="BK33" s="44"/>
      <c r="BL33" s="44"/>
      <c r="BM33" s="44"/>
      <c r="BN33" s="44"/>
      <c r="BO33" s="201"/>
      <c r="BP33" s="44"/>
      <c r="BQ33" s="43"/>
      <c r="BR33" s="44"/>
      <c r="BS33" s="44"/>
      <c r="BT33" s="44"/>
      <c r="BU33" s="44"/>
      <c r="BV33" s="44"/>
      <c r="BW33" s="45"/>
      <c r="BX33" s="268" t="str">
        <f>IF(CF33&lt;ESCALA!$E$7,"NI",IF(CF33&lt;ESCALA!$E$8,"EP",IF(CF33&lt;ESCALA!$E$9,"C",IF(CF33&lt;ESCALA!$E$10,"R","E"))))</f>
        <v>NI</v>
      </c>
      <c r="BY33" s="267" t="str">
        <f>IF(CG33&lt;ESCALA!$E$7,"NI",IF(CG33&lt;ESCALA!$E$8,"EP",IF(CG33&lt;ESCALA!$E$9,"C",IF(CG33&lt;ESCALA!$E$10,"R","E"))))</f>
        <v>NI</v>
      </c>
      <c r="BZ33" s="267" t="str">
        <f>IF(CH33&lt;ESCALA!$E$7,"NI",IF(CH33&lt;ESCALA!$E$8,"EP",IF(CH33&lt;ESCALA!$E$9,"C",IF(CH33&lt;ESCALA!$E$10,"R","E"))))</f>
        <v>NI</v>
      </c>
      <c r="CA33" s="267" t="str">
        <f>IF(CI33&lt;ESCALA!$E$7,"NI",IF(CI33&lt;ESCALA!$E$8,"EP",IF(CI33&lt;ESCALA!$E$9,"C",IF(CI33&lt;ESCALA!$E$10,"R","E"))))</f>
        <v>NI</v>
      </c>
      <c r="CB33" s="267" t="str">
        <f>IF(CJ33&lt;ESCALA!$E$7,"NI",IF(CJ33&lt;ESCALA!$E$8,"EP",IF(CJ33&lt;ESCALA!$E$9,"C",IF(CJ33&lt;ESCALA!$E$10,"R","E"))))</f>
        <v>NI</v>
      </c>
      <c r="CC33" s="267" t="str">
        <f>IF(CK33&lt;ESCALA!$E$7,"NI",IF(CK33&lt;ESCALA!$E$8,"EP",IF(CK33&lt;ESCALA!$E$9,"C",IF(CK33&lt;ESCALA!$E$10,"R","E"))))</f>
        <v>NI</v>
      </c>
      <c r="CD33" s="267" t="str">
        <f>IF(CL33&lt;ESCALA!$E$7,"NI",IF(CL33&lt;ESCALA!$E$8,"EP",IF(CL33&lt;ESCALA!$E$9,"C",IF(CL33&lt;ESCALA!$E$10,"R","E"))))</f>
        <v>NI</v>
      </c>
      <c r="CE33" s="269" t="str">
        <f>IF(CM33&lt;ESCALA!$E$7,"NI",IF(CM33&lt;ESCALA!$E$8,"EP",IF(CM33&lt;ESCALA!$E$9,"C",IF(CM33&lt;ESCALA!$E$10,"R","E"))))</f>
        <v>NI</v>
      </c>
      <c r="CF33" s="263">
        <f>'1º ESO'!AJ42</f>
        <v>0</v>
      </c>
      <c r="CG33" s="264">
        <f>'1º ESO'!AK42</f>
        <v>0</v>
      </c>
      <c r="CH33" s="264">
        <f>'1º ESO'!AL42</f>
        <v>0</v>
      </c>
      <c r="CI33" s="264">
        <f>'1º ESO'!AM42</f>
        <v>0</v>
      </c>
      <c r="CJ33" s="264">
        <f>'1º ESO'!AN42</f>
        <v>0</v>
      </c>
      <c r="CK33" s="264">
        <f>'1º ESO'!AO42</f>
        <v>0</v>
      </c>
      <c r="CL33" s="264">
        <f>'1º ESO'!AP42</f>
        <v>0</v>
      </c>
      <c r="CM33" s="264">
        <f>'1º ESO'!AQ42</f>
        <v>0</v>
      </c>
    </row>
    <row r="34" spans="1:91" ht="21" customHeight="1">
      <c r="A34" s="29">
        <v>21</v>
      </c>
      <c r="B34" s="30" t="s">
        <v>121</v>
      </c>
      <c r="C34" s="52"/>
      <c r="D34" s="48"/>
      <c r="E34" s="52"/>
      <c r="F34" s="52"/>
      <c r="G34" s="52"/>
      <c r="H34" s="52"/>
      <c r="I34" s="52"/>
      <c r="J34" s="53"/>
      <c r="K34" s="54"/>
      <c r="L34" s="48"/>
      <c r="M34" s="52"/>
      <c r="N34" s="52"/>
      <c r="O34" s="52"/>
      <c r="P34" s="52"/>
      <c r="Q34" s="52"/>
      <c r="R34" s="53"/>
      <c r="S34" s="54"/>
      <c r="T34" s="48"/>
      <c r="U34" s="52"/>
      <c r="V34" s="52"/>
      <c r="W34" s="52"/>
      <c r="X34" s="52"/>
      <c r="Y34" s="52"/>
      <c r="Z34" s="53"/>
      <c r="AA34" s="54"/>
      <c r="AB34" s="48"/>
      <c r="AC34" s="52"/>
      <c r="AD34" s="52"/>
      <c r="AE34" s="52"/>
      <c r="AF34" s="52"/>
      <c r="AG34" s="52"/>
      <c r="AH34" s="53"/>
      <c r="AI34" s="54"/>
      <c r="AJ34" s="48"/>
      <c r="AK34" s="52"/>
      <c r="AL34" s="52"/>
      <c r="AM34" s="52"/>
      <c r="AN34" s="52"/>
      <c r="AO34" s="52"/>
      <c r="AP34" s="53"/>
      <c r="AQ34" s="54"/>
      <c r="AR34" s="48"/>
      <c r="AS34" s="52"/>
      <c r="AT34" s="52"/>
      <c r="AU34" s="52"/>
      <c r="AV34" s="52"/>
      <c r="AW34" s="52"/>
      <c r="AX34" s="53"/>
      <c r="AY34" s="54"/>
      <c r="AZ34" s="48"/>
      <c r="BA34" s="52"/>
      <c r="BB34" s="52"/>
      <c r="BC34" s="52"/>
      <c r="BD34" s="52"/>
      <c r="BE34" s="52"/>
      <c r="BF34" s="53"/>
      <c r="BG34" s="54"/>
      <c r="BH34" s="48"/>
      <c r="BI34" s="52"/>
      <c r="BJ34" s="52"/>
      <c r="BK34" s="52"/>
      <c r="BL34" s="52"/>
      <c r="BM34" s="52"/>
      <c r="BN34" s="52"/>
      <c r="BO34" s="202"/>
      <c r="BP34" s="52"/>
      <c r="BQ34" s="48"/>
      <c r="BR34" s="52"/>
      <c r="BS34" s="52"/>
      <c r="BT34" s="52"/>
      <c r="BU34" s="52"/>
      <c r="BV34" s="52"/>
      <c r="BW34" s="53"/>
      <c r="BX34" s="268" t="str">
        <f>IF(CF34&lt;ESCALA!$E$7,"NI",IF(CF34&lt;ESCALA!$E$8,"EP",IF(CF34&lt;ESCALA!$E$9,"C",IF(CF34&lt;ESCALA!$E$10,"R","E"))))</f>
        <v>NI</v>
      </c>
      <c r="BY34" s="267" t="str">
        <f>IF(CG34&lt;ESCALA!$E$7,"NI",IF(CG34&lt;ESCALA!$E$8,"EP",IF(CG34&lt;ESCALA!$E$9,"C",IF(CG34&lt;ESCALA!$E$10,"R","E"))))</f>
        <v>NI</v>
      </c>
      <c r="BZ34" s="267" t="str">
        <f>IF(CH34&lt;ESCALA!$E$7,"NI",IF(CH34&lt;ESCALA!$E$8,"EP",IF(CH34&lt;ESCALA!$E$9,"C",IF(CH34&lt;ESCALA!$E$10,"R","E"))))</f>
        <v>NI</v>
      </c>
      <c r="CA34" s="267" t="str">
        <f>IF(CI34&lt;ESCALA!$E$7,"NI",IF(CI34&lt;ESCALA!$E$8,"EP",IF(CI34&lt;ESCALA!$E$9,"C",IF(CI34&lt;ESCALA!$E$10,"R","E"))))</f>
        <v>NI</v>
      </c>
      <c r="CB34" s="267" t="str">
        <f>IF(CJ34&lt;ESCALA!$E$7,"NI",IF(CJ34&lt;ESCALA!$E$8,"EP",IF(CJ34&lt;ESCALA!$E$9,"C",IF(CJ34&lt;ESCALA!$E$10,"R","E"))))</f>
        <v>NI</v>
      </c>
      <c r="CC34" s="267" t="str">
        <f>IF(CK34&lt;ESCALA!$E$7,"NI",IF(CK34&lt;ESCALA!$E$8,"EP",IF(CK34&lt;ESCALA!$E$9,"C",IF(CK34&lt;ESCALA!$E$10,"R","E"))))</f>
        <v>NI</v>
      </c>
      <c r="CD34" s="267" t="str">
        <f>IF(CL34&lt;ESCALA!$E$7,"NI",IF(CL34&lt;ESCALA!$E$8,"EP",IF(CL34&lt;ESCALA!$E$9,"C",IF(CL34&lt;ESCALA!$E$10,"R","E"))))</f>
        <v>NI</v>
      </c>
      <c r="CE34" s="269" t="str">
        <f>IF(CM34&lt;ESCALA!$E$7,"NI",IF(CM34&lt;ESCALA!$E$8,"EP",IF(CM34&lt;ESCALA!$E$9,"C",IF(CM34&lt;ESCALA!$E$10,"R","E"))))</f>
        <v>NI</v>
      </c>
      <c r="CF34" s="263">
        <f>'1º ESO'!AJ43</f>
        <v>0</v>
      </c>
      <c r="CG34" s="264">
        <f>'1º ESO'!AK43</f>
        <v>0</v>
      </c>
      <c r="CH34" s="264">
        <f>'1º ESO'!AL43</f>
        <v>0</v>
      </c>
      <c r="CI34" s="264">
        <f>'1º ESO'!AM43</f>
        <v>0</v>
      </c>
      <c r="CJ34" s="264">
        <f>'1º ESO'!AN43</f>
        <v>0</v>
      </c>
      <c r="CK34" s="264">
        <f>'1º ESO'!AO43</f>
        <v>0</v>
      </c>
      <c r="CL34" s="264">
        <f>'1º ESO'!AP43</f>
        <v>0</v>
      </c>
      <c r="CM34" s="264">
        <f>'1º ESO'!AQ43</f>
        <v>0</v>
      </c>
    </row>
    <row r="35" spans="1:91" ht="21" customHeight="1">
      <c r="A35" s="29">
        <v>22</v>
      </c>
      <c r="B35" s="28" t="s">
        <v>122</v>
      </c>
      <c r="C35" s="44"/>
      <c r="D35" s="43"/>
      <c r="E35" s="44"/>
      <c r="F35" s="44"/>
      <c r="G35" s="44"/>
      <c r="H35" s="44"/>
      <c r="I35" s="44"/>
      <c r="J35" s="45"/>
      <c r="K35" s="51"/>
      <c r="L35" s="43"/>
      <c r="M35" s="44"/>
      <c r="N35" s="44"/>
      <c r="O35" s="44"/>
      <c r="P35" s="44"/>
      <c r="Q35" s="44"/>
      <c r="R35" s="45"/>
      <c r="S35" s="51"/>
      <c r="T35" s="43"/>
      <c r="U35" s="44"/>
      <c r="V35" s="44"/>
      <c r="W35" s="44"/>
      <c r="X35" s="44"/>
      <c r="Y35" s="44"/>
      <c r="Z35" s="45"/>
      <c r="AA35" s="51"/>
      <c r="AB35" s="43"/>
      <c r="AC35" s="44"/>
      <c r="AD35" s="44"/>
      <c r="AE35" s="44"/>
      <c r="AF35" s="44"/>
      <c r="AG35" s="44"/>
      <c r="AH35" s="45"/>
      <c r="AI35" s="51"/>
      <c r="AJ35" s="43"/>
      <c r="AK35" s="44"/>
      <c r="AL35" s="44"/>
      <c r="AM35" s="44"/>
      <c r="AN35" s="44"/>
      <c r="AO35" s="44"/>
      <c r="AP35" s="45"/>
      <c r="AQ35" s="51"/>
      <c r="AR35" s="43"/>
      <c r="AS35" s="44"/>
      <c r="AT35" s="44"/>
      <c r="AU35" s="44"/>
      <c r="AV35" s="44"/>
      <c r="AW35" s="44"/>
      <c r="AX35" s="45"/>
      <c r="AY35" s="51"/>
      <c r="AZ35" s="43"/>
      <c r="BA35" s="44"/>
      <c r="BB35" s="44"/>
      <c r="BC35" s="44"/>
      <c r="BD35" s="44"/>
      <c r="BE35" s="44"/>
      <c r="BF35" s="45"/>
      <c r="BG35" s="51"/>
      <c r="BH35" s="43"/>
      <c r="BI35" s="44"/>
      <c r="BJ35" s="44"/>
      <c r="BK35" s="44"/>
      <c r="BL35" s="44"/>
      <c r="BM35" s="44"/>
      <c r="BN35" s="44"/>
      <c r="BO35" s="201"/>
      <c r="BP35" s="44"/>
      <c r="BQ35" s="43"/>
      <c r="BR35" s="44"/>
      <c r="BS35" s="44"/>
      <c r="BT35" s="44"/>
      <c r="BU35" s="44"/>
      <c r="BV35" s="44"/>
      <c r="BW35" s="45"/>
      <c r="BX35" s="268" t="str">
        <f>IF(CF35&lt;ESCALA!$E$7,"NI",IF(CF35&lt;ESCALA!$E$8,"EP",IF(CF35&lt;ESCALA!$E$9,"C",IF(CF35&lt;ESCALA!$E$10,"R","E"))))</f>
        <v>NI</v>
      </c>
      <c r="BY35" s="267" t="str">
        <f>IF(CG35&lt;ESCALA!$E$7,"NI",IF(CG35&lt;ESCALA!$E$8,"EP",IF(CG35&lt;ESCALA!$E$9,"C",IF(CG35&lt;ESCALA!$E$10,"R","E"))))</f>
        <v>NI</v>
      </c>
      <c r="BZ35" s="267" t="str">
        <f>IF(CH35&lt;ESCALA!$E$7,"NI",IF(CH35&lt;ESCALA!$E$8,"EP",IF(CH35&lt;ESCALA!$E$9,"C",IF(CH35&lt;ESCALA!$E$10,"R","E"))))</f>
        <v>NI</v>
      </c>
      <c r="CA35" s="267" t="str">
        <f>IF(CI35&lt;ESCALA!$E$7,"NI",IF(CI35&lt;ESCALA!$E$8,"EP",IF(CI35&lt;ESCALA!$E$9,"C",IF(CI35&lt;ESCALA!$E$10,"R","E"))))</f>
        <v>NI</v>
      </c>
      <c r="CB35" s="267" t="str">
        <f>IF(CJ35&lt;ESCALA!$E$7,"NI",IF(CJ35&lt;ESCALA!$E$8,"EP",IF(CJ35&lt;ESCALA!$E$9,"C",IF(CJ35&lt;ESCALA!$E$10,"R","E"))))</f>
        <v>NI</v>
      </c>
      <c r="CC35" s="267" t="str">
        <f>IF(CK35&lt;ESCALA!$E$7,"NI",IF(CK35&lt;ESCALA!$E$8,"EP",IF(CK35&lt;ESCALA!$E$9,"C",IF(CK35&lt;ESCALA!$E$10,"R","E"))))</f>
        <v>NI</v>
      </c>
      <c r="CD35" s="267" t="str">
        <f>IF(CL35&lt;ESCALA!$E$7,"NI",IF(CL35&lt;ESCALA!$E$8,"EP",IF(CL35&lt;ESCALA!$E$9,"C",IF(CL35&lt;ESCALA!$E$10,"R","E"))))</f>
        <v>NI</v>
      </c>
      <c r="CE35" s="269" t="str">
        <f>IF(CM35&lt;ESCALA!$E$7,"NI",IF(CM35&lt;ESCALA!$E$8,"EP",IF(CM35&lt;ESCALA!$E$9,"C",IF(CM35&lt;ESCALA!$E$10,"R","E"))))</f>
        <v>NI</v>
      </c>
      <c r="CF35" s="263">
        <f>'1º ESO'!AJ44</f>
        <v>0</v>
      </c>
      <c r="CG35" s="264">
        <f>'1º ESO'!AK44</f>
        <v>0</v>
      </c>
      <c r="CH35" s="264">
        <f>'1º ESO'!AL44</f>
        <v>0</v>
      </c>
      <c r="CI35" s="264">
        <f>'1º ESO'!AM44</f>
        <v>0</v>
      </c>
      <c r="CJ35" s="264">
        <f>'1º ESO'!AN44</f>
        <v>0</v>
      </c>
      <c r="CK35" s="264">
        <f>'1º ESO'!AO44</f>
        <v>0</v>
      </c>
      <c r="CL35" s="264">
        <f>'1º ESO'!AP44</f>
        <v>0</v>
      </c>
      <c r="CM35" s="264">
        <f>'1º ESO'!AQ44</f>
        <v>0</v>
      </c>
    </row>
    <row r="36" spans="1:91" ht="21" customHeight="1">
      <c r="A36" s="66">
        <v>23</v>
      </c>
      <c r="B36" s="30" t="s">
        <v>123</v>
      </c>
      <c r="C36" s="52"/>
      <c r="D36" s="48"/>
      <c r="E36" s="52"/>
      <c r="F36" s="52"/>
      <c r="G36" s="52"/>
      <c r="H36" s="52"/>
      <c r="I36" s="52"/>
      <c r="J36" s="53"/>
      <c r="K36" s="54"/>
      <c r="L36" s="48"/>
      <c r="M36" s="52"/>
      <c r="N36" s="52"/>
      <c r="O36" s="52"/>
      <c r="P36" s="52"/>
      <c r="Q36" s="52"/>
      <c r="R36" s="53"/>
      <c r="S36" s="54"/>
      <c r="T36" s="48"/>
      <c r="U36" s="52"/>
      <c r="V36" s="52"/>
      <c r="W36" s="52"/>
      <c r="X36" s="52"/>
      <c r="Y36" s="52"/>
      <c r="Z36" s="53"/>
      <c r="AA36" s="54"/>
      <c r="AB36" s="48"/>
      <c r="AC36" s="52"/>
      <c r="AD36" s="52"/>
      <c r="AE36" s="52"/>
      <c r="AF36" s="52"/>
      <c r="AG36" s="52"/>
      <c r="AH36" s="53"/>
      <c r="AI36" s="54"/>
      <c r="AJ36" s="48"/>
      <c r="AK36" s="52"/>
      <c r="AL36" s="52"/>
      <c r="AM36" s="52"/>
      <c r="AN36" s="52"/>
      <c r="AO36" s="52"/>
      <c r="AP36" s="53"/>
      <c r="AQ36" s="54"/>
      <c r="AR36" s="48"/>
      <c r="AS36" s="52"/>
      <c r="AT36" s="52"/>
      <c r="AU36" s="52"/>
      <c r="AV36" s="52"/>
      <c r="AW36" s="52"/>
      <c r="AX36" s="53"/>
      <c r="AY36" s="54"/>
      <c r="AZ36" s="48"/>
      <c r="BA36" s="52"/>
      <c r="BB36" s="52"/>
      <c r="BC36" s="52"/>
      <c r="BD36" s="52"/>
      <c r="BE36" s="52"/>
      <c r="BF36" s="53"/>
      <c r="BG36" s="54"/>
      <c r="BH36" s="48"/>
      <c r="BI36" s="52"/>
      <c r="BJ36" s="52"/>
      <c r="BK36" s="52"/>
      <c r="BL36" s="52"/>
      <c r="BM36" s="52"/>
      <c r="BN36" s="52"/>
      <c r="BO36" s="202"/>
      <c r="BP36" s="52"/>
      <c r="BQ36" s="48"/>
      <c r="BR36" s="52"/>
      <c r="BS36" s="52"/>
      <c r="BT36" s="52"/>
      <c r="BU36" s="52"/>
      <c r="BV36" s="52"/>
      <c r="BW36" s="53"/>
      <c r="BX36" s="268" t="str">
        <f>IF(CF36&lt;ESCALA!$E$7,"NI",IF(CF36&lt;ESCALA!$E$8,"EP",IF(CF36&lt;ESCALA!$E$9,"C",IF(CF36&lt;ESCALA!$E$10,"R","E"))))</f>
        <v>NI</v>
      </c>
      <c r="BY36" s="267" t="str">
        <f>IF(CG36&lt;ESCALA!$E$7,"NI",IF(CG36&lt;ESCALA!$E$8,"EP",IF(CG36&lt;ESCALA!$E$9,"C",IF(CG36&lt;ESCALA!$E$10,"R","E"))))</f>
        <v>NI</v>
      </c>
      <c r="BZ36" s="267" t="str">
        <f>IF(CH36&lt;ESCALA!$E$7,"NI",IF(CH36&lt;ESCALA!$E$8,"EP",IF(CH36&lt;ESCALA!$E$9,"C",IF(CH36&lt;ESCALA!$E$10,"R","E"))))</f>
        <v>NI</v>
      </c>
      <c r="CA36" s="267" t="str">
        <f>IF(CI36&lt;ESCALA!$E$7,"NI",IF(CI36&lt;ESCALA!$E$8,"EP",IF(CI36&lt;ESCALA!$E$9,"C",IF(CI36&lt;ESCALA!$E$10,"R","E"))))</f>
        <v>NI</v>
      </c>
      <c r="CB36" s="267" t="str">
        <f>IF(CJ36&lt;ESCALA!$E$7,"NI",IF(CJ36&lt;ESCALA!$E$8,"EP",IF(CJ36&lt;ESCALA!$E$9,"C",IF(CJ36&lt;ESCALA!$E$10,"R","E"))))</f>
        <v>NI</v>
      </c>
      <c r="CC36" s="267" t="str">
        <f>IF(CK36&lt;ESCALA!$E$7,"NI",IF(CK36&lt;ESCALA!$E$8,"EP",IF(CK36&lt;ESCALA!$E$9,"C",IF(CK36&lt;ESCALA!$E$10,"R","E"))))</f>
        <v>NI</v>
      </c>
      <c r="CD36" s="267" t="str">
        <f>IF(CL36&lt;ESCALA!$E$7,"NI",IF(CL36&lt;ESCALA!$E$8,"EP",IF(CL36&lt;ESCALA!$E$9,"C",IF(CL36&lt;ESCALA!$E$10,"R","E"))))</f>
        <v>NI</v>
      </c>
      <c r="CE36" s="269" t="str">
        <f>IF(CM36&lt;ESCALA!$E$7,"NI",IF(CM36&lt;ESCALA!$E$8,"EP",IF(CM36&lt;ESCALA!$E$9,"C",IF(CM36&lt;ESCALA!$E$10,"R","E"))))</f>
        <v>NI</v>
      </c>
      <c r="CF36" s="263">
        <f>'1º ESO'!AJ45</f>
        <v>0</v>
      </c>
      <c r="CG36" s="264">
        <f>'1º ESO'!AK45</f>
        <v>0</v>
      </c>
      <c r="CH36" s="264">
        <f>'1º ESO'!AL45</f>
        <v>0</v>
      </c>
      <c r="CI36" s="264">
        <f>'1º ESO'!AM45</f>
        <v>0</v>
      </c>
      <c r="CJ36" s="264">
        <f>'1º ESO'!AN45</f>
        <v>0</v>
      </c>
      <c r="CK36" s="264">
        <f>'1º ESO'!AO45</f>
        <v>0</v>
      </c>
      <c r="CL36" s="264">
        <f>'1º ESO'!AP45</f>
        <v>0</v>
      </c>
      <c r="CM36" s="264">
        <f>'1º ESO'!AQ45</f>
        <v>0</v>
      </c>
    </row>
    <row r="37" spans="1:91" ht="21" customHeight="1">
      <c r="A37" s="29">
        <v>24</v>
      </c>
      <c r="B37" s="28" t="s">
        <v>124</v>
      </c>
      <c r="C37" s="44"/>
      <c r="D37" s="43"/>
      <c r="E37" s="44"/>
      <c r="F37" s="44"/>
      <c r="G37" s="44"/>
      <c r="H37" s="44"/>
      <c r="I37" s="44"/>
      <c r="J37" s="45"/>
      <c r="K37" s="51"/>
      <c r="L37" s="43"/>
      <c r="M37" s="44"/>
      <c r="N37" s="44"/>
      <c r="O37" s="44"/>
      <c r="P37" s="44"/>
      <c r="Q37" s="44"/>
      <c r="R37" s="45"/>
      <c r="S37" s="51"/>
      <c r="T37" s="43"/>
      <c r="U37" s="44"/>
      <c r="V37" s="44"/>
      <c r="W37" s="44"/>
      <c r="X37" s="44"/>
      <c r="Y37" s="44"/>
      <c r="Z37" s="45"/>
      <c r="AA37" s="51"/>
      <c r="AB37" s="43"/>
      <c r="AC37" s="44"/>
      <c r="AD37" s="44"/>
      <c r="AE37" s="44"/>
      <c r="AF37" s="44"/>
      <c r="AG37" s="44"/>
      <c r="AH37" s="45"/>
      <c r="AI37" s="51"/>
      <c r="AJ37" s="43"/>
      <c r="AK37" s="44"/>
      <c r="AL37" s="44"/>
      <c r="AM37" s="44"/>
      <c r="AN37" s="44"/>
      <c r="AO37" s="44"/>
      <c r="AP37" s="45"/>
      <c r="AQ37" s="51"/>
      <c r="AR37" s="43"/>
      <c r="AS37" s="44"/>
      <c r="AT37" s="44"/>
      <c r="AU37" s="44"/>
      <c r="AV37" s="44"/>
      <c r="AW37" s="44"/>
      <c r="AX37" s="45"/>
      <c r="AY37" s="51"/>
      <c r="AZ37" s="43"/>
      <c r="BA37" s="44"/>
      <c r="BB37" s="44"/>
      <c r="BC37" s="44"/>
      <c r="BD37" s="44"/>
      <c r="BE37" s="44"/>
      <c r="BF37" s="45"/>
      <c r="BG37" s="51"/>
      <c r="BH37" s="43"/>
      <c r="BI37" s="44"/>
      <c r="BJ37" s="44"/>
      <c r="BK37" s="44"/>
      <c r="BL37" s="44"/>
      <c r="BM37" s="44"/>
      <c r="BN37" s="44"/>
      <c r="BO37" s="201"/>
      <c r="BP37" s="44"/>
      <c r="BQ37" s="43"/>
      <c r="BR37" s="44"/>
      <c r="BS37" s="44"/>
      <c r="BT37" s="44"/>
      <c r="BU37" s="44"/>
      <c r="BV37" s="44"/>
      <c r="BW37" s="45"/>
      <c r="BX37" s="268" t="str">
        <f>IF(CF37&lt;ESCALA!$E$7,"NI",IF(CF37&lt;ESCALA!$E$8,"EP",IF(CF37&lt;ESCALA!$E$9,"C",IF(CF37&lt;ESCALA!$E$10,"R","E"))))</f>
        <v>NI</v>
      </c>
      <c r="BY37" s="267" t="str">
        <f>IF(CG37&lt;ESCALA!$E$7,"NI",IF(CG37&lt;ESCALA!$E$8,"EP",IF(CG37&lt;ESCALA!$E$9,"C",IF(CG37&lt;ESCALA!$E$10,"R","E"))))</f>
        <v>NI</v>
      </c>
      <c r="BZ37" s="267" t="str">
        <f>IF(CH37&lt;ESCALA!$E$7,"NI",IF(CH37&lt;ESCALA!$E$8,"EP",IF(CH37&lt;ESCALA!$E$9,"C",IF(CH37&lt;ESCALA!$E$10,"R","E"))))</f>
        <v>NI</v>
      </c>
      <c r="CA37" s="267" t="str">
        <f>IF(CI37&lt;ESCALA!$E$7,"NI",IF(CI37&lt;ESCALA!$E$8,"EP",IF(CI37&lt;ESCALA!$E$9,"C",IF(CI37&lt;ESCALA!$E$10,"R","E"))))</f>
        <v>NI</v>
      </c>
      <c r="CB37" s="267" t="str">
        <f>IF(CJ37&lt;ESCALA!$E$7,"NI",IF(CJ37&lt;ESCALA!$E$8,"EP",IF(CJ37&lt;ESCALA!$E$9,"C",IF(CJ37&lt;ESCALA!$E$10,"R","E"))))</f>
        <v>NI</v>
      </c>
      <c r="CC37" s="267" t="str">
        <f>IF(CK37&lt;ESCALA!$E$7,"NI",IF(CK37&lt;ESCALA!$E$8,"EP",IF(CK37&lt;ESCALA!$E$9,"C",IF(CK37&lt;ESCALA!$E$10,"R","E"))))</f>
        <v>NI</v>
      </c>
      <c r="CD37" s="267" t="str">
        <f>IF(CL37&lt;ESCALA!$E$7,"NI",IF(CL37&lt;ESCALA!$E$8,"EP",IF(CL37&lt;ESCALA!$E$9,"C",IF(CL37&lt;ESCALA!$E$10,"R","E"))))</f>
        <v>NI</v>
      </c>
      <c r="CE37" s="269" t="str">
        <f>IF(CM37&lt;ESCALA!$E$7,"NI",IF(CM37&lt;ESCALA!$E$8,"EP",IF(CM37&lt;ESCALA!$E$9,"C",IF(CM37&lt;ESCALA!$E$10,"R","E"))))</f>
        <v>NI</v>
      </c>
      <c r="CF37" s="263">
        <f>'1º ESO'!AJ46</f>
        <v>0</v>
      </c>
      <c r="CG37" s="264">
        <f>'1º ESO'!AK46</f>
        <v>0</v>
      </c>
      <c r="CH37" s="264">
        <f>'1º ESO'!AL46</f>
        <v>0</v>
      </c>
      <c r="CI37" s="264">
        <f>'1º ESO'!AM46</f>
        <v>0</v>
      </c>
      <c r="CJ37" s="264">
        <f>'1º ESO'!AN46</f>
        <v>0</v>
      </c>
      <c r="CK37" s="264">
        <f>'1º ESO'!AO46</f>
        <v>0</v>
      </c>
      <c r="CL37" s="264">
        <f>'1º ESO'!AP46</f>
        <v>0</v>
      </c>
      <c r="CM37" s="264">
        <f>'1º ESO'!AQ46</f>
        <v>0</v>
      </c>
    </row>
    <row r="38" spans="1:91" ht="21" customHeight="1">
      <c r="A38" s="29">
        <v>25</v>
      </c>
      <c r="B38" s="30" t="s">
        <v>125</v>
      </c>
      <c r="C38" s="52"/>
      <c r="D38" s="48"/>
      <c r="E38" s="52"/>
      <c r="F38" s="52"/>
      <c r="G38" s="52"/>
      <c r="H38" s="52"/>
      <c r="I38" s="52"/>
      <c r="J38" s="53"/>
      <c r="K38" s="54"/>
      <c r="L38" s="48"/>
      <c r="M38" s="52"/>
      <c r="N38" s="52"/>
      <c r="O38" s="52"/>
      <c r="P38" s="52"/>
      <c r="Q38" s="52"/>
      <c r="R38" s="53"/>
      <c r="S38" s="54"/>
      <c r="T38" s="48"/>
      <c r="U38" s="52"/>
      <c r="V38" s="52"/>
      <c r="W38" s="52"/>
      <c r="X38" s="52"/>
      <c r="Y38" s="52"/>
      <c r="Z38" s="53"/>
      <c r="AA38" s="54"/>
      <c r="AB38" s="48"/>
      <c r="AC38" s="52"/>
      <c r="AD38" s="52"/>
      <c r="AE38" s="52"/>
      <c r="AF38" s="52"/>
      <c r="AG38" s="52"/>
      <c r="AH38" s="53"/>
      <c r="AI38" s="54"/>
      <c r="AJ38" s="48"/>
      <c r="AK38" s="52"/>
      <c r="AL38" s="52"/>
      <c r="AM38" s="52"/>
      <c r="AN38" s="52"/>
      <c r="AO38" s="52"/>
      <c r="AP38" s="53"/>
      <c r="AQ38" s="54"/>
      <c r="AR38" s="48"/>
      <c r="AS38" s="52"/>
      <c r="AT38" s="52"/>
      <c r="AU38" s="52"/>
      <c r="AV38" s="52"/>
      <c r="AW38" s="52"/>
      <c r="AX38" s="53"/>
      <c r="AY38" s="54"/>
      <c r="AZ38" s="48"/>
      <c r="BA38" s="52"/>
      <c r="BB38" s="52"/>
      <c r="BC38" s="52"/>
      <c r="BD38" s="52"/>
      <c r="BE38" s="52"/>
      <c r="BF38" s="53"/>
      <c r="BG38" s="54"/>
      <c r="BH38" s="48"/>
      <c r="BI38" s="52"/>
      <c r="BJ38" s="52"/>
      <c r="BK38" s="52"/>
      <c r="BL38" s="52"/>
      <c r="BM38" s="52"/>
      <c r="BN38" s="52"/>
      <c r="BO38" s="202"/>
      <c r="BP38" s="52"/>
      <c r="BQ38" s="48"/>
      <c r="BR38" s="52"/>
      <c r="BS38" s="52"/>
      <c r="BT38" s="52"/>
      <c r="BU38" s="52"/>
      <c r="BV38" s="52"/>
      <c r="BW38" s="53"/>
      <c r="BX38" s="268" t="str">
        <f>IF(CF38&lt;ESCALA!$E$7,"NI",IF(CF38&lt;ESCALA!$E$8,"EP",IF(CF38&lt;ESCALA!$E$9,"C",IF(CF38&lt;ESCALA!$E$10,"R","E"))))</f>
        <v>NI</v>
      </c>
      <c r="BY38" s="267" t="str">
        <f>IF(CG38&lt;ESCALA!$E$7,"NI",IF(CG38&lt;ESCALA!$E$8,"EP",IF(CG38&lt;ESCALA!$E$9,"C",IF(CG38&lt;ESCALA!$E$10,"R","E"))))</f>
        <v>NI</v>
      </c>
      <c r="BZ38" s="267" t="str">
        <f>IF(CH38&lt;ESCALA!$E$7,"NI",IF(CH38&lt;ESCALA!$E$8,"EP",IF(CH38&lt;ESCALA!$E$9,"C",IF(CH38&lt;ESCALA!$E$10,"R","E"))))</f>
        <v>NI</v>
      </c>
      <c r="CA38" s="267" t="str">
        <f>IF(CI38&lt;ESCALA!$E$7,"NI",IF(CI38&lt;ESCALA!$E$8,"EP",IF(CI38&lt;ESCALA!$E$9,"C",IF(CI38&lt;ESCALA!$E$10,"R","E"))))</f>
        <v>NI</v>
      </c>
      <c r="CB38" s="267" t="str">
        <f>IF(CJ38&lt;ESCALA!$E$7,"NI",IF(CJ38&lt;ESCALA!$E$8,"EP",IF(CJ38&lt;ESCALA!$E$9,"C",IF(CJ38&lt;ESCALA!$E$10,"R","E"))))</f>
        <v>NI</v>
      </c>
      <c r="CC38" s="267" t="str">
        <f>IF(CK38&lt;ESCALA!$E$7,"NI",IF(CK38&lt;ESCALA!$E$8,"EP",IF(CK38&lt;ESCALA!$E$9,"C",IF(CK38&lt;ESCALA!$E$10,"R","E"))))</f>
        <v>NI</v>
      </c>
      <c r="CD38" s="267" t="str">
        <f>IF(CL38&lt;ESCALA!$E$7,"NI",IF(CL38&lt;ESCALA!$E$8,"EP",IF(CL38&lt;ESCALA!$E$9,"C",IF(CL38&lt;ESCALA!$E$10,"R","E"))))</f>
        <v>NI</v>
      </c>
      <c r="CE38" s="269" t="str">
        <f>IF(CM38&lt;ESCALA!$E$7,"NI",IF(CM38&lt;ESCALA!$E$8,"EP",IF(CM38&lt;ESCALA!$E$9,"C",IF(CM38&lt;ESCALA!$E$10,"R","E"))))</f>
        <v>NI</v>
      </c>
      <c r="CF38" s="263">
        <f>'1º ESO'!AJ47</f>
        <v>0</v>
      </c>
      <c r="CG38" s="264">
        <f>'1º ESO'!AK47</f>
        <v>0</v>
      </c>
      <c r="CH38" s="264">
        <f>'1º ESO'!AL47</f>
        <v>0</v>
      </c>
      <c r="CI38" s="264">
        <f>'1º ESO'!AM47</f>
        <v>0</v>
      </c>
      <c r="CJ38" s="264">
        <f>'1º ESO'!AN47</f>
        <v>0</v>
      </c>
      <c r="CK38" s="264">
        <f>'1º ESO'!AO47</f>
        <v>0</v>
      </c>
      <c r="CL38" s="264">
        <f>'1º ESO'!AP47</f>
        <v>0</v>
      </c>
      <c r="CM38" s="264">
        <f>'1º ESO'!AQ47</f>
        <v>0</v>
      </c>
    </row>
    <row r="39" spans="1:91" ht="21" customHeight="1">
      <c r="A39" s="66">
        <v>26</v>
      </c>
      <c r="B39" s="28" t="s">
        <v>126</v>
      </c>
      <c r="C39" s="44"/>
      <c r="D39" s="43"/>
      <c r="E39" s="44"/>
      <c r="F39" s="44"/>
      <c r="G39" s="44"/>
      <c r="H39" s="44"/>
      <c r="I39" s="44"/>
      <c r="J39" s="45"/>
      <c r="K39" s="51"/>
      <c r="L39" s="43"/>
      <c r="M39" s="44"/>
      <c r="N39" s="44"/>
      <c r="O39" s="44"/>
      <c r="P39" s="44"/>
      <c r="Q39" s="44"/>
      <c r="R39" s="45"/>
      <c r="S39" s="51"/>
      <c r="T39" s="43"/>
      <c r="U39" s="44"/>
      <c r="V39" s="44"/>
      <c r="W39" s="44"/>
      <c r="X39" s="44"/>
      <c r="Y39" s="44"/>
      <c r="Z39" s="45"/>
      <c r="AA39" s="51"/>
      <c r="AB39" s="43"/>
      <c r="AC39" s="44"/>
      <c r="AD39" s="44"/>
      <c r="AE39" s="44"/>
      <c r="AF39" s="44"/>
      <c r="AG39" s="44"/>
      <c r="AH39" s="45"/>
      <c r="AI39" s="51"/>
      <c r="AJ39" s="43"/>
      <c r="AK39" s="44"/>
      <c r="AL39" s="44"/>
      <c r="AM39" s="44"/>
      <c r="AN39" s="44"/>
      <c r="AO39" s="44"/>
      <c r="AP39" s="45"/>
      <c r="AQ39" s="51"/>
      <c r="AR39" s="43"/>
      <c r="AS39" s="44"/>
      <c r="AT39" s="44"/>
      <c r="AU39" s="44"/>
      <c r="AV39" s="44"/>
      <c r="AW39" s="44"/>
      <c r="AX39" s="45"/>
      <c r="AY39" s="51"/>
      <c r="AZ39" s="43"/>
      <c r="BA39" s="44"/>
      <c r="BB39" s="44"/>
      <c r="BC39" s="44"/>
      <c r="BD39" s="44"/>
      <c r="BE39" s="44"/>
      <c r="BF39" s="45"/>
      <c r="BG39" s="51"/>
      <c r="BH39" s="43"/>
      <c r="BI39" s="44"/>
      <c r="BJ39" s="44"/>
      <c r="BK39" s="44"/>
      <c r="BL39" s="44"/>
      <c r="BM39" s="44"/>
      <c r="BN39" s="44"/>
      <c r="BO39" s="201"/>
      <c r="BP39" s="44"/>
      <c r="BQ39" s="43"/>
      <c r="BR39" s="44"/>
      <c r="BS39" s="44"/>
      <c r="BT39" s="44"/>
      <c r="BU39" s="44"/>
      <c r="BV39" s="44"/>
      <c r="BW39" s="45"/>
      <c r="BX39" s="268" t="str">
        <f>IF(CF39&lt;ESCALA!$E$7,"NI",IF(CF39&lt;ESCALA!$E$8,"EP",IF(CF39&lt;ESCALA!$E$9,"C",IF(CF39&lt;ESCALA!$E$10,"R","E"))))</f>
        <v>NI</v>
      </c>
      <c r="BY39" s="267" t="str">
        <f>IF(CG39&lt;ESCALA!$E$7,"NI",IF(CG39&lt;ESCALA!$E$8,"EP",IF(CG39&lt;ESCALA!$E$9,"C",IF(CG39&lt;ESCALA!$E$10,"R","E"))))</f>
        <v>NI</v>
      </c>
      <c r="BZ39" s="267" t="str">
        <f>IF(CH39&lt;ESCALA!$E$7,"NI",IF(CH39&lt;ESCALA!$E$8,"EP",IF(CH39&lt;ESCALA!$E$9,"C",IF(CH39&lt;ESCALA!$E$10,"R","E"))))</f>
        <v>NI</v>
      </c>
      <c r="CA39" s="267" t="str">
        <f>IF(CI39&lt;ESCALA!$E$7,"NI",IF(CI39&lt;ESCALA!$E$8,"EP",IF(CI39&lt;ESCALA!$E$9,"C",IF(CI39&lt;ESCALA!$E$10,"R","E"))))</f>
        <v>NI</v>
      </c>
      <c r="CB39" s="267" t="str">
        <f>IF(CJ39&lt;ESCALA!$E$7,"NI",IF(CJ39&lt;ESCALA!$E$8,"EP",IF(CJ39&lt;ESCALA!$E$9,"C",IF(CJ39&lt;ESCALA!$E$10,"R","E"))))</f>
        <v>NI</v>
      </c>
      <c r="CC39" s="267" t="str">
        <f>IF(CK39&lt;ESCALA!$E$7,"NI",IF(CK39&lt;ESCALA!$E$8,"EP",IF(CK39&lt;ESCALA!$E$9,"C",IF(CK39&lt;ESCALA!$E$10,"R","E"))))</f>
        <v>NI</v>
      </c>
      <c r="CD39" s="267" t="str">
        <f>IF(CL39&lt;ESCALA!$E$7,"NI",IF(CL39&lt;ESCALA!$E$8,"EP",IF(CL39&lt;ESCALA!$E$9,"C",IF(CL39&lt;ESCALA!$E$10,"R","E"))))</f>
        <v>NI</v>
      </c>
      <c r="CE39" s="269" t="str">
        <f>IF(CM39&lt;ESCALA!$E$7,"NI",IF(CM39&lt;ESCALA!$E$8,"EP",IF(CM39&lt;ESCALA!$E$9,"C",IF(CM39&lt;ESCALA!$E$10,"R","E"))))</f>
        <v>NI</v>
      </c>
      <c r="CF39" s="263">
        <f>'1º ESO'!AJ48</f>
        <v>0</v>
      </c>
      <c r="CG39" s="264">
        <f>'1º ESO'!AK48</f>
        <v>0</v>
      </c>
      <c r="CH39" s="264">
        <f>'1º ESO'!AL48</f>
        <v>0</v>
      </c>
      <c r="CI39" s="264">
        <f>'1º ESO'!AM48</f>
        <v>0</v>
      </c>
      <c r="CJ39" s="264">
        <f>'1º ESO'!AN48</f>
        <v>0</v>
      </c>
      <c r="CK39" s="264">
        <f>'1º ESO'!AO48</f>
        <v>0</v>
      </c>
      <c r="CL39" s="264">
        <f>'1º ESO'!AP48</f>
        <v>0</v>
      </c>
      <c r="CM39" s="264">
        <f>'1º ESO'!AQ48</f>
        <v>0</v>
      </c>
    </row>
    <row r="40" spans="1:91" ht="21" customHeight="1">
      <c r="A40" s="29">
        <v>27</v>
      </c>
      <c r="B40" s="30" t="s">
        <v>127</v>
      </c>
      <c r="C40" s="52"/>
      <c r="D40" s="48"/>
      <c r="E40" s="52"/>
      <c r="F40" s="52"/>
      <c r="G40" s="52"/>
      <c r="H40" s="52"/>
      <c r="I40" s="52"/>
      <c r="J40" s="53"/>
      <c r="K40" s="54"/>
      <c r="L40" s="48"/>
      <c r="M40" s="52"/>
      <c r="N40" s="52"/>
      <c r="O40" s="52"/>
      <c r="P40" s="52"/>
      <c r="Q40" s="52"/>
      <c r="R40" s="53"/>
      <c r="S40" s="54"/>
      <c r="T40" s="48"/>
      <c r="U40" s="52"/>
      <c r="V40" s="52"/>
      <c r="W40" s="52"/>
      <c r="X40" s="52"/>
      <c r="Y40" s="52"/>
      <c r="Z40" s="53"/>
      <c r="AA40" s="54"/>
      <c r="AB40" s="48"/>
      <c r="AC40" s="52"/>
      <c r="AD40" s="52"/>
      <c r="AE40" s="52"/>
      <c r="AF40" s="52"/>
      <c r="AG40" s="52"/>
      <c r="AH40" s="53"/>
      <c r="AI40" s="54"/>
      <c r="AJ40" s="48"/>
      <c r="AK40" s="52"/>
      <c r="AL40" s="52"/>
      <c r="AM40" s="52"/>
      <c r="AN40" s="52"/>
      <c r="AO40" s="52"/>
      <c r="AP40" s="53"/>
      <c r="AQ40" s="54"/>
      <c r="AR40" s="48"/>
      <c r="AS40" s="52"/>
      <c r="AT40" s="52"/>
      <c r="AU40" s="52"/>
      <c r="AV40" s="52"/>
      <c r="AW40" s="52"/>
      <c r="AX40" s="53"/>
      <c r="AY40" s="54"/>
      <c r="AZ40" s="48"/>
      <c r="BA40" s="52"/>
      <c r="BB40" s="52"/>
      <c r="BC40" s="52"/>
      <c r="BD40" s="52"/>
      <c r="BE40" s="52"/>
      <c r="BF40" s="53"/>
      <c r="BG40" s="54"/>
      <c r="BH40" s="48"/>
      <c r="BI40" s="52"/>
      <c r="BJ40" s="52"/>
      <c r="BK40" s="52"/>
      <c r="BL40" s="52"/>
      <c r="BM40" s="52"/>
      <c r="BN40" s="52"/>
      <c r="BO40" s="202"/>
      <c r="BP40" s="52"/>
      <c r="BQ40" s="48"/>
      <c r="BR40" s="52"/>
      <c r="BS40" s="52"/>
      <c r="BT40" s="52"/>
      <c r="BU40" s="52"/>
      <c r="BV40" s="52"/>
      <c r="BW40" s="53"/>
      <c r="BX40" s="268" t="str">
        <f>IF(CF40&lt;ESCALA!$E$7,"NI",IF(CF40&lt;ESCALA!$E$8,"EP",IF(CF40&lt;ESCALA!$E$9,"C",IF(CF40&lt;ESCALA!$E$10,"R","E"))))</f>
        <v>NI</v>
      </c>
      <c r="BY40" s="267" t="str">
        <f>IF(CG40&lt;ESCALA!$E$7,"NI",IF(CG40&lt;ESCALA!$E$8,"EP",IF(CG40&lt;ESCALA!$E$9,"C",IF(CG40&lt;ESCALA!$E$10,"R","E"))))</f>
        <v>NI</v>
      </c>
      <c r="BZ40" s="267" t="str">
        <f>IF(CH40&lt;ESCALA!$E$7,"NI",IF(CH40&lt;ESCALA!$E$8,"EP",IF(CH40&lt;ESCALA!$E$9,"C",IF(CH40&lt;ESCALA!$E$10,"R","E"))))</f>
        <v>NI</v>
      </c>
      <c r="CA40" s="267" t="str">
        <f>IF(CI40&lt;ESCALA!$E$7,"NI",IF(CI40&lt;ESCALA!$E$8,"EP",IF(CI40&lt;ESCALA!$E$9,"C",IF(CI40&lt;ESCALA!$E$10,"R","E"))))</f>
        <v>NI</v>
      </c>
      <c r="CB40" s="267" t="str">
        <f>IF(CJ40&lt;ESCALA!$E$7,"NI",IF(CJ40&lt;ESCALA!$E$8,"EP",IF(CJ40&lt;ESCALA!$E$9,"C",IF(CJ40&lt;ESCALA!$E$10,"R","E"))))</f>
        <v>NI</v>
      </c>
      <c r="CC40" s="267" t="str">
        <f>IF(CK40&lt;ESCALA!$E$7,"NI",IF(CK40&lt;ESCALA!$E$8,"EP",IF(CK40&lt;ESCALA!$E$9,"C",IF(CK40&lt;ESCALA!$E$10,"R","E"))))</f>
        <v>NI</v>
      </c>
      <c r="CD40" s="267" t="str">
        <f>IF(CL40&lt;ESCALA!$E$7,"NI",IF(CL40&lt;ESCALA!$E$8,"EP",IF(CL40&lt;ESCALA!$E$9,"C",IF(CL40&lt;ESCALA!$E$10,"R","E"))))</f>
        <v>NI</v>
      </c>
      <c r="CE40" s="269" t="str">
        <f>IF(CM40&lt;ESCALA!$E$7,"NI",IF(CM40&lt;ESCALA!$E$8,"EP",IF(CM40&lt;ESCALA!$E$9,"C",IF(CM40&lt;ESCALA!$E$10,"R","E"))))</f>
        <v>NI</v>
      </c>
      <c r="CF40" s="263">
        <f>'1º ESO'!AJ49</f>
        <v>0</v>
      </c>
      <c r="CG40" s="264">
        <f>'1º ESO'!AK49</f>
        <v>0</v>
      </c>
      <c r="CH40" s="264">
        <f>'1º ESO'!AL49</f>
        <v>0</v>
      </c>
      <c r="CI40" s="264">
        <f>'1º ESO'!AM49</f>
        <v>0</v>
      </c>
      <c r="CJ40" s="264">
        <f>'1º ESO'!AN49</f>
        <v>0</v>
      </c>
      <c r="CK40" s="264">
        <f>'1º ESO'!AO49</f>
        <v>0</v>
      </c>
      <c r="CL40" s="264">
        <f>'1º ESO'!AP49</f>
        <v>0</v>
      </c>
      <c r="CM40" s="264">
        <f>'1º ESO'!AQ49</f>
        <v>0</v>
      </c>
    </row>
    <row r="41" spans="1:91" ht="21" customHeight="1">
      <c r="A41" s="29">
        <v>28</v>
      </c>
      <c r="B41" s="28" t="s">
        <v>128</v>
      </c>
      <c r="C41" s="44"/>
      <c r="D41" s="43"/>
      <c r="E41" s="44"/>
      <c r="F41" s="44"/>
      <c r="G41" s="44"/>
      <c r="H41" s="44"/>
      <c r="I41" s="44"/>
      <c r="J41" s="45"/>
      <c r="K41" s="51"/>
      <c r="L41" s="43"/>
      <c r="M41" s="44"/>
      <c r="N41" s="44"/>
      <c r="O41" s="44"/>
      <c r="P41" s="44"/>
      <c r="Q41" s="44"/>
      <c r="R41" s="45"/>
      <c r="S41" s="51"/>
      <c r="T41" s="43"/>
      <c r="U41" s="44"/>
      <c r="V41" s="44"/>
      <c r="W41" s="44"/>
      <c r="X41" s="44"/>
      <c r="Y41" s="44"/>
      <c r="Z41" s="45"/>
      <c r="AA41" s="51"/>
      <c r="AB41" s="43"/>
      <c r="AC41" s="44"/>
      <c r="AD41" s="44"/>
      <c r="AE41" s="44"/>
      <c r="AF41" s="44"/>
      <c r="AG41" s="44"/>
      <c r="AH41" s="45"/>
      <c r="AI41" s="51"/>
      <c r="AJ41" s="43"/>
      <c r="AK41" s="44"/>
      <c r="AL41" s="44"/>
      <c r="AM41" s="44"/>
      <c r="AN41" s="44"/>
      <c r="AO41" s="44"/>
      <c r="AP41" s="45"/>
      <c r="AQ41" s="51"/>
      <c r="AR41" s="43"/>
      <c r="AS41" s="44"/>
      <c r="AT41" s="44"/>
      <c r="AU41" s="44"/>
      <c r="AV41" s="44"/>
      <c r="AW41" s="44"/>
      <c r="AX41" s="45"/>
      <c r="AY41" s="51"/>
      <c r="AZ41" s="43"/>
      <c r="BA41" s="44"/>
      <c r="BB41" s="44"/>
      <c r="BC41" s="44"/>
      <c r="BD41" s="44"/>
      <c r="BE41" s="44"/>
      <c r="BF41" s="45"/>
      <c r="BG41" s="51"/>
      <c r="BH41" s="43"/>
      <c r="BI41" s="44"/>
      <c r="BJ41" s="44"/>
      <c r="BK41" s="44"/>
      <c r="BL41" s="44"/>
      <c r="BM41" s="44"/>
      <c r="BN41" s="44"/>
      <c r="BO41" s="201"/>
      <c r="BP41" s="44"/>
      <c r="BQ41" s="43"/>
      <c r="BR41" s="44"/>
      <c r="BS41" s="44"/>
      <c r="BT41" s="44"/>
      <c r="BU41" s="44"/>
      <c r="BV41" s="44"/>
      <c r="BW41" s="45"/>
      <c r="BX41" s="268" t="str">
        <f>IF(CF41&lt;ESCALA!$E$7,"NI",IF(CF41&lt;ESCALA!$E$8,"EP",IF(CF41&lt;ESCALA!$E$9,"C",IF(CF41&lt;ESCALA!$E$10,"R","E"))))</f>
        <v>NI</v>
      </c>
      <c r="BY41" s="267" t="str">
        <f>IF(CG41&lt;ESCALA!$E$7,"NI",IF(CG41&lt;ESCALA!$E$8,"EP",IF(CG41&lt;ESCALA!$E$9,"C",IF(CG41&lt;ESCALA!$E$10,"R","E"))))</f>
        <v>NI</v>
      </c>
      <c r="BZ41" s="267" t="str">
        <f>IF(CH41&lt;ESCALA!$E$7,"NI",IF(CH41&lt;ESCALA!$E$8,"EP",IF(CH41&lt;ESCALA!$E$9,"C",IF(CH41&lt;ESCALA!$E$10,"R","E"))))</f>
        <v>NI</v>
      </c>
      <c r="CA41" s="267" t="str">
        <f>IF(CI41&lt;ESCALA!$E$7,"NI",IF(CI41&lt;ESCALA!$E$8,"EP",IF(CI41&lt;ESCALA!$E$9,"C",IF(CI41&lt;ESCALA!$E$10,"R","E"))))</f>
        <v>NI</v>
      </c>
      <c r="CB41" s="267" t="str">
        <f>IF(CJ41&lt;ESCALA!$E$7,"NI",IF(CJ41&lt;ESCALA!$E$8,"EP",IF(CJ41&lt;ESCALA!$E$9,"C",IF(CJ41&lt;ESCALA!$E$10,"R","E"))))</f>
        <v>NI</v>
      </c>
      <c r="CC41" s="267" t="str">
        <f>IF(CK41&lt;ESCALA!$E$7,"NI",IF(CK41&lt;ESCALA!$E$8,"EP",IF(CK41&lt;ESCALA!$E$9,"C",IF(CK41&lt;ESCALA!$E$10,"R","E"))))</f>
        <v>NI</v>
      </c>
      <c r="CD41" s="267" t="str">
        <f>IF(CL41&lt;ESCALA!$E$7,"NI",IF(CL41&lt;ESCALA!$E$8,"EP",IF(CL41&lt;ESCALA!$E$9,"C",IF(CL41&lt;ESCALA!$E$10,"R","E"))))</f>
        <v>NI</v>
      </c>
      <c r="CE41" s="269" t="str">
        <f>IF(CM41&lt;ESCALA!$E$7,"NI",IF(CM41&lt;ESCALA!$E$8,"EP",IF(CM41&lt;ESCALA!$E$9,"C",IF(CM41&lt;ESCALA!$E$10,"R","E"))))</f>
        <v>NI</v>
      </c>
      <c r="CF41" s="263">
        <f>'1º ESO'!AJ50</f>
        <v>0</v>
      </c>
      <c r="CG41" s="264">
        <f>'1º ESO'!AK50</f>
        <v>0</v>
      </c>
      <c r="CH41" s="264">
        <f>'1º ESO'!AL50</f>
        <v>0</v>
      </c>
      <c r="CI41" s="264">
        <f>'1º ESO'!AM50</f>
        <v>0</v>
      </c>
      <c r="CJ41" s="264">
        <f>'1º ESO'!AN50</f>
        <v>0</v>
      </c>
      <c r="CK41" s="264">
        <f>'1º ESO'!AO50</f>
        <v>0</v>
      </c>
      <c r="CL41" s="264">
        <f>'1º ESO'!AP50</f>
        <v>0</v>
      </c>
      <c r="CM41" s="264">
        <f>'1º ESO'!AQ50</f>
        <v>0</v>
      </c>
    </row>
    <row r="42" spans="1:91" ht="21" customHeight="1">
      <c r="A42" s="66">
        <v>29</v>
      </c>
      <c r="B42" s="30" t="s">
        <v>129</v>
      </c>
      <c r="C42" s="52"/>
      <c r="D42" s="48"/>
      <c r="E42" s="52"/>
      <c r="F42" s="52"/>
      <c r="G42" s="52"/>
      <c r="H42" s="52"/>
      <c r="I42" s="52"/>
      <c r="J42" s="53"/>
      <c r="K42" s="54"/>
      <c r="L42" s="48"/>
      <c r="M42" s="52"/>
      <c r="N42" s="52"/>
      <c r="O42" s="52"/>
      <c r="P42" s="52"/>
      <c r="Q42" s="52"/>
      <c r="R42" s="53"/>
      <c r="S42" s="54"/>
      <c r="T42" s="48"/>
      <c r="U42" s="52"/>
      <c r="V42" s="52"/>
      <c r="W42" s="52"/>
      <c r="X42" s="52"/>
      <c r="Y42" s="52"/>
      <c r="Z42" s="53"/>
      <c r="AA42" s="54"/>
      <c r="AB42" s="48"/>
      <c r="AC42" s="52"/>
      <c r="AD42" s="52"/>
      <c r="AE42" s="52"/>
      <c r="AF42" s="52"/>
      <c r="AG42" s="52"/>
      <c r="AH42" s="53"/>
      <c r="AI42" s="54"/>
      <c r="AJ42" s="48"/>
      <c r="AK42" s="52"/>
      <c r="AL42" s="52"/>
      <c r="AM42" s="52"/>
      <c r="AN42" s="52"/>
      <c r="AO42" s="52"/>
      <c r="AP42" s="53"/>
      <c r="AQ42" s="54"/>
      <c r="AR42" s="48"/>
      <c r="AS42" s="52"/>
      <c r="AT42" s="52"/>
      <c r="AU42" s="52"/>
      <c r="AV42" s="52"/>
      <c r="AW42" s="52"/>
      <c r="AX42" s="53"/>
      <c r="AY42" s="54"/>
      <c r="AZ42" s="48"/>
      <c r="BA42" s="52"/>
      <c r="BB42" s="52"/>
      <c r="BC42" s="52"/>
      <c r="BD42" s="52"/>
      <c r="BE42" s="52"/>
      <c r="BF42" s="53"/>
      <c r="BG42" s="54"/>
      <c r="BH42" s="48"/>
      <c r="BI42" s="52"/>
      <c r="BJ42" s="52"/>
      <c r="BK42" s="52"/>
      <c r="BL42" s="52"/>
      <c r="BM42" s="52"/>
      <c r="BN42" s="52"/>
      <c r="BO42" s="202"/>
      <c r="BP42" s="52"/>
      <c r="BQ42" s="48"/>
      <c r="BR42" s="52"/>
      <c r="BS42" s="52"/>
      <c r="BT42" s="52"/>
      <c r="BU42" s="52"/>
      <c r="BV42" s="52"/>
      <c r="BW42" s="53"/>
      <c r="BX42" s="268" t="str">
        <f>IF(CF42&lt;ESCALA!$E$7,"NI",IF(CF42&lt;ESCALA!$E$8,"EP",IF(CF42&lt;ESCALA!$E$9,"C",IF(CF42&lt;ESCALA!$E$10,"R","E"))))</f>
        <v>NI</v>
      </c>
      <c r="BY42" s="267" t="str">
        <f>IF(CG42&lt;ESCALA!$E$7,"NI",IF(CG42&lt;ESCALA!$E$8,"EP",IF(CG42&lt;ESCALA!$E$9,"C",IF(CG42&lt;ESCALA!$E$10,"R","E"))))</f>
        <v>NI</v>
      </c>
      <c r="BZ42" s="267" t="str">
        <f>IF(CH42&lt;ESCALA!$E$7,"NI",IF(CH42&lt;ESCALA!$E$8,"EP",IF(CH42&lt;ESCALA!$E$9,"C",IF(CH42&lt;ESCALA!$E$10,"R","E"))))</f>
        <v>NI</v>
      </c>
      <c r="CA42" s="267" t="str">
        <f>IF(CI42&lt;ESCALA!$E$7,"NI",IF(CI42&lt;ESCALA!$E$8,"EP",IF(CI42&lt;ESCALA!$E$9,"C",IF(CI42&lt;ESCALA!$E$10,"R","E"))))</f>
        <v>NI</v>
      </c>
      <c r="CB42" s="267" t="str">
        <f>IF(CJ42&lt;ESCALA!$E$7,"NI",IF(CJ42&lt;ESCALA!$E$8,"EP",IF(CJ42&lt;ESCALA!$E$9,"C",IF(CJ42&lt;ESCALA!$E$10,"R","E"))))</f>
        <v>NI</v>
      </c>
      <c r="CC42" s="267" t="str">
        <f>IF(CK42&lt;ESCALA!$E$7,"NI",IF(CK42&lt;ESCALA!$E$8,"EP",IF(CK42&lt;ESCALA!$E$9,"C",IF(CK42&lt;ESCALA!$E$10,"R","E"))))</f>
        <v>NI</v>
      </c>
      <c r="CD42" s="267" t="str">
        <f>IF(CL42&lt;ESCALA!$E$7,"NI",IF(CL42&lt;ESCALA!$E$8,"EP",IF(CL42&lt;ESCALA!$E$9,"C",IF(CL42&lt;ESCALA!$E$10,"R","E"))))</f>
        <v>NI</v>
      </c>
      <c r="CE42" s="269" t="str">
        <f>IF(CM42&lt;ESCALA!$E$7,"NI",IF(CM42&lt;ESCALA!$E$8,"EP",IF(CM42&lt;ESCALA!$E$9,"C",IF(CM42&lt;ESCALA!$E$10,"R","E"))))</f>
        <v>NI</v>
      </c>
      <c r="CF42" s="263">
        <f>'1º ESO'!AJ51</f>
        <v>0</v>
      </c>
      <c r="CG42" s="264">
        <f>'1º ESO'!AK51</f>
        <v>0</v>
      </c>
      <c r="CH42" s="264">
        <f>'1º ESO'!AL51</f>
        <v>0</v>
      </c>
      <c r="CI42" s="264">
        <f>'1º ESO'!AM51</f>
        <v>0</v>
      </c>
      <c r="CJ42" s="264">
        <f>'1º ESO'!AN51</f>
        <v>0</v>
      </c>
      <c r="CK42" s="264">
        <f>'1º ESO'!AO51</f>
        <v>0</v>
      </c>
      <c r="CL42" s="264">
        <f>'1º ESO'!AP51</f>
        <v>0</v>
      </c>
      <c r="CM42" s="264">
        <f>'1º ESO'!AQ51</f>
        <v>0</v>
      </c>
    </row>
    <row r="43" spans="1:91" ht="21" customHeight="1">
      <c r="A43" s="29">
        <v>30</v>
      </c>
      <c r="B43" s="28" t="s">
        <v>130</v>
      </c>
      <c r="C43" s="44"/>
      <c r="D43" s="43"/>
      <c r="E43" s="44"/>
      <c r="F43" s="44"/>
      <c r="G43" s="44"/>
      <c r="H43" s="44"/>
      <c r="I43" s="44"/>
      <c r="J43" s="45"/>
      <c r="K43" s="51"/>
      <c r="L43" s="43"/>
      <c r="M43" s="44"/>
      <c r="N43" s="44"/>
      <c r="O43" s="44"/>
      <c r="P43" s="44"/>
      <c r="Q43" s="44"/>
      <c r="R43" s="45"/>
      <c r="S43" s="51"/>
      <c r="T43" s="43"/>
      <c r="U43" s="44"/>
      <c r="V43" s="44"/>
      <c r="W43" s="44"/>
      <c r="X43" s="44"/>
      <c r="Y43" s="44"/>
      <c r="Z43" s="45"/>
      <c r="AA43" s="51"/>
      <c r="AB43" s="43"/>
      <c r="AC43" s="44"/>
      <c r="AD43" s="44"/>
      <c r="AE43" s="44"/>
      <c r="AF43" s="44"/>
      <c r="AG43" s="44"/>
      <c r="AH43" s="45"/>
      <c r="AI43" s="51"/>
      <c r="AJ43" s="43"/>
      <c r="AK43" s="44"/>
      <c r="AL43" s="44"/>
      <c r="AM43" s="44"/>
      <c r="AN43" s="44"/>
      <c r="AO43" s="44"/>
      <c r="AP43" s="45"/>
      <c r="AQ43" s="51"/>
      <c r="AR43" s="43"/>
      <c r="AS43" s="44"/>
      <c r="AT43" s="44"/>
      <c r="AU43" s="44"/>
      <c r="AV43" s="44"/>
      <c r="AW43" s="44"/>
      <c r="AX43" s="45"/>
      <c r="AY43" s="51"/>
      <c r="AZ43" s="43"/>
      <c r="BA43" s="44"/>
      <c r="BB43" s="44"/>
      <c r="BC43" s="44"/>
      <c r="BD43" s="44"/>
      <c r="BE43" s="44"/>
      <c r="BF43" s="45"/>
      <c r="BG43" s="51"/>
      <c r="BH43" s="43"/>
      <c r="BI43" s="44"/>
      <c r="BJ43" s="44"/>
      <c r="BK43" s="44"/>
      <c r="BL43" s="44"/>
      <c r="BM43" s="44"/>
      <c r="BN43" s="44"/>
      <c r="BO43" s="201"/>
      <c r="BP43" s="44"/>
      <c r="BQ43" s="43"/>
      <c r="BR43" s="44"/>
      <c r="BS43" s="44"/>
      <c r="BT43" s="44"/>
      <c r="BU43" s="44"/>
      <c r="BV43" s="44"/>
      <c r="BW43" s="45"/>
      <c r="BX43" s="268" t="str">
        <f>IF(CF43&lt;ESCALA!$E$7,"NI",IF(CF43&lt;ESCALA!$E$8,"EP",IF(CF43&lt;ESCALA!$E$9,"C",IF(CF43&lt;ESCALA!$E$10,"R","E"))))</f>
        <v>NI</v>
      </c>
      <c r="BY43" s="267" t="str">
        <f>IF(CG43&lt;ESCALA!$E$7,"NI",IF(CG43&lt;ESCALA!$E$8,"EP",IF(CG43&lt;ESCALA!$E$9,"C",IF(CG43&lt;ESCALA!$E$10,"R","E"))))</f>
        <v>NI</v>
      </c>
      <c r="BZ43" s="267" t="str">
        <f>IF(CH43&lt;ESCALA!$E$7,"NI",IF(CH43&lt;ESCALA!$E$8,"EP",IF(CH43&lt;ESCALA!$E$9,"C",IF(CH43&lt;ESCALA!$E$10,"R","E"))))</f>
        <v>NI</v>
      </c>
      <c r="CA43" s="267" t="str">
        <f>IF(CI43&lt;ESCALA!$E$7,"NI",IF(CI43&lt;ESCALA!$E$8,"EP",IF(CI43&lt;ESCALA!$E$9,"C",IF(CI43&lt;ESCALA!$E$10,"R","E"))))</f>
        <v>NI</v>
      </c>
      <c r="CB43" s="267" t="str">
        <f>IF(CJ43&lt;ESCALA!$E$7,"NI",IF(CJ43&lt;ESCALA!$E$8,"EP",IF(CJ43&lt;ESCALA!$E$9,"C",IF(CJ43&lt;ESCALA!$E$10,"R","E"))))</f>
        <v>NI</v>
      </c>
      <c r="CC43" s="267" t="str">
        <f>IF(CK43&lt;ESCALA!$E$7,"NI",IF(CK43&lt;ESCALA!$E$8,"EP",IF(CK43&lt;ESCALA!$E$9,"C",IF(CK43&lt;ESCALA!$E$10,"R","E"))))</f>
        <v>NI</v>
      </c>
      <c r="CD43" s="267" t="str">
        <f>IF(CL43&lt;ESCALA!$E$7,"NI",IF(CL43&lt;ESCALA!$E$8,"EP",IF(CL43&lt;ESCALA!$E$9,"C",IF(CL43&lt;ESCALA!$E$10,"R","E"))))</f>
        <v>NI</v>
      </c>
      <c r="CE43" s="269" t="str">
        <f>IF(CM43&lt;ESCALA!$E$7,"NI",IF(CM43&lt;ESCALA!$E$8,"EP",IF(CM43&lt;ESCALA!$E$9,"C",IF(CM43&lt;ESCALA!$E$10,"R","E"))))</f>
        <v>NI</v>
      </c>
      <c r="CF43" s="263">
        <f>'1º ESO'!AJ52</f>
        <v>0</v>
      </c>
      <c r="CG43" s="264">
        <f>'1º ESO'!AK52</f>
        <v>0</v>
      </c>
      <c r="CH43" s="264">
        <f>'1º ESO'!AL52</f>
        <v>0</v>
      </c>
      <c r="CI43" s="264">
        <f>'1º ESO'!AM52</f>
        <v>0</v>
      </c>
      <c r="CJ43" s="264">
        <f>'1º ESO'!AN52</f>
        <v>0</v>
      </c>
      <c r="CK43" s="264">
        <f>'1º ESO'!AO52</f>
        <v>0</v>
      </c>
      <c r="CL43" s="264">
        <f>'1º ESO'!AP52</f>
        <v>0</v>
      </c>
      <c r="CM43" s="264">
        <f>'1º ESO'!AQ52</f>
        <v>0</v>
      </c>
    </row>
    <row r="44" spans="1:91" ht="21" customHeight="1">
      <c r="A44" s="29">
        <v>31</v>
      </c>
      <c r="B44" s="30" t="s">
        <v>131</v>
      </c>
      <c r="C44" s="52"/>
      <c r="D44" s="48"/>
      <c r="E44" s="52"/>
      <c r="F44" s="52"/>
      <c r="G44" s="52"/>
      <c r="H44" s="52"/>
      <c r="I44" s="52"/>
      <c r="J44" s="53"/>
      <c r="K44" s="54"/>
      <c r="L44" s="48"/>
      <c r="M44" s="52"/>
      <c r="N44" s="52"/>
      <c r="O44" s="52"/>
      <c r="P44" s="52"/>
      <c r="Q44" s="52"/>
      <c r="R44" s="53"/>
      <c r="S44" s="54"/>
      <c r="T44" s="48"/>
      <c r="U44" s="52"/>
      <c r="V44" s="52"/>
      <c r="W44" s="52"/>
      <c r="X44" s="52"/>
      <c r="Y44" s="52"/>
      <c r="Z44" s="53"/>
      <c r="AA44" s="54"/>
      <c r="AB44" s="48"/>
      <c r="AC44" s="52"/>
      <c r="AD44" s="52"/>
      <c r="AE44" s="52"/>
      <c r="AF44" s="52"/>
      <c r="AG44" s="52"/>
      <c r="AH44" s="53"/>
      <c r="AI44" s="54"/>
      <c r="AJ44" s="48"/>
      <c r="AK44" s="52"/>
      <c r="AL44" s="52"/>
      <c r="AM44" s="52"/>
      <c r="AN44" s="52"/>
      <c r="AO44" s="52"/>
      <c r="AP44" s="53"/>
      <c r="AQ44" s="54"/>
      <c r="AR44" s="48"/>
      <c r="AS44" s="52"/>
      <c r="AT44" s="52"/>
      <c r="AU44" s="52"/>
      <c r="AV44" s="52"/>
      <c r="AW44" s="52"/>
      <c r="AX44" s="53"/>
      <c r="AY44" s="54"/>
      <c r="AZ44" s="48"/>
      <c r="BA44" s="52"/>
      <c r="BB44" s="52"/>
      <c r="BC44" s="52"/>
      <c r="BD44" s="52"/>
      <c r="BE44" s="52"/>
      <c r="BF44" s="53"/>
      <c r="BG44" s="54"/>
      <c r="BH44" s="48"/>
      <c r="BI44" s="52"/>
      <c r="BJ44" s="52"/>
      <c r="BK44" s="52"/>
      <c r="BL44" s="52"/>
      <c r="BM44" s="52"/>
      <c r="BN44" s="52"/>
      <c r="BO44" s="202"/>
      <c r="BP44" s="52"/>
      <c r="BQ44" s="48"/>
      <c r="BR44" s="52"/>
      <c r="BS44" s="52"/>
      <c r="BT44" s="52"/>
      <c r="BU44" s="52"/>
      <c r="BV44" s="52"/>
      <c r="BW44" s="53"/>
      <c r="BX44" s="268" t="str">
        <f>IF(CF44&lt;ESCALA!$E$7,"NI",IF(CF44&lt;ESCALA!$E$8,"EP",IF(CF44&lt;ESCALA!$E$9,"C",IF(CF44&lt;ESCALA!$E$10,"R","E"))))</f>
        <v>NI</v>
      </c>
      <c r="BY44" s="267" t="str">
        <f>IF(CG44&lt;ESCALA!$E$7,"NI",IF(CG44&lt;ESCALA!$E$8,"EP",IF(CG44&lt;ESCALA!$E$9,"C",IF(CG44&lt;ESCALA!$E$10,"R","E"))))</f>
        <v>NI</v>
      </c>
      <c r="BZ44" s="267" t="str">
        <f>IF(CH44&lt;ESCALA!$E$7,"NI",IF(CH44&lt;ESCALA!$E$8,"EP",IF(CH44&lt;ESCALA!$E$9,"C",IF(CH44&lt;ESCALA!$E$10,"R","E"))))</f>
        <v>NI</v>
      </c>
      <c r="CA44" s="267" t="str">
        <f>IF(CI44&lt;ESCALA!$E$7,"NI",IF(CI44&lt;ESCALA!$E$8,"EP",IF(CI44&lt;ESCALA!$E$9,"C",IF(CI44&lt;ESCALA!$E$10,"R","E"))))</f>
        <v>NI</v>
      </c>
      <c r="CB44" s="267" t="str">
        <f>IF(CJ44&lt;ESCALA!$E$7,"NI",IF(CJ44&lt;ESCALA!$E$8,"EP",IF(CJ44&lt;ESCALA!$E$9,"C",IF(CJ44&lt;ESCALA!$E$10,"R","E"))))</f>
        <v>NI</v>
      </c>
      <c r="CC44" s="267" t="str">
        <f>IF(CK44&lt;ESCALA!$E$7,"NI",IF(CK44&lt;ESCALA!$E$8,"EP",IF(CK44&lt;ESCALA!$E$9,"C",IF(CK44&lt;ESCALA!$E$10,"R","E"))))</f>
        <v>NI</v>
      </c>
      <c r="CD44" s="267" t="str">
        <f>IF(CL44&lt;ESCALA!$E$7,"NI",IF(CL44&lt;ESCALA!$E$8,"EP",IF(CL44&lt;ESCALA!$E$9,"C",IF(CL44&lt;ESCALA!$E$10,"R","E"))))</f>
        <v>NI</v>
      </c>
      <c r="CE44" s="269" t="str">
        <f>IF(CM44&lt;ESCALA!$E$7,"NI",IF(CM44&lt;ESCALA!$E$8,"EP",IF(CM44&lt;ESCALA!$E$9,"C",IF(CM44&lt;ESCALA!$E$10,"R","E"))))</f>
        <v>NI</v>
      </c>
      <c r="CF44" s="263">
        <f>'1º ESO'!AJ53</f>
        <v>0</v>
      </c>
      <c r="CG44" s="264">
        <f>'1º ESO'!AK53</f>
        <v>0</v>
      </c>
      <c r="CH44" s="264">
        <f>'1º ESO'!AL53</f>
        <v>0</v>
      </c>
      <c r="CI44" s="264">
        <f>'1º ESO'!AM53</f>
        <v>0</v>
      </c>
      <c r="CJ44" s="264">
        <f>'1º ESO'!AN53</f>
        <v>0</v>
      </c>
      <c r="CK44" s="264">
        <f>'1º ESO'!AO53</f>
        <v>0</v>
      </c>
      <c r="CL44" s="264">
        <f>'1º ESO'!AP53</f>
        <v>0</v>
      </c>
      <c r="CM44" s="264">
        <f>'1º ESO'!AQ53</f>
        <v>0</v>
      </c>
    </row>
    <row r="45" spans="1:91" ht="21" customHeight="1">
      <c r="A45" s="66">
        <v>32</v>
      </c>
      <c r="B45" s="28" t="s">
        <v>132</v>
      </c>
      <c r="C45" s="44"/>
      <c r="D45" s="43"/>
      <c r="E45" s="44"/>
      <c r="F45" s="44"/>
      <c r="G45" s="44"/>
      <c r="H45" s="44"/>
      <c r="I45" s="44"/>
      <c r="J45" s="45"/>
      <c r="K45" s="51"/>
      <c r="L45" s="43"/>
      <c r="M45" s="44"/>
      <c r="N45" s="44"/>
      <c r="O45" s="44"/>
      <c r="P45" s="44"/>
      <c r="Q45" s="44"/>
      <c r="R45" s="45"/>
      <c r="S45" s="51"/>
      <c r="T45" s="43"/>
      <c r="U45" s="44"/>
      <c r="V45" s="44"/>
      <c r="W45" s="44"/>
      <c r="X45" s="44"/>
      <c r="Y45" s="44"/>
      <c r="Z45" s="45"/>
      <c r="AA45" s="51"/>
      <c r="AB45" s="43"/>
      <c r="AC45" s="44"/>
      <c r="AD45" s="44"/>
      <c r="AE45" s="44"/>
      <c r="AF45" s="44"/>
      <c r="AG45" s="44"/>
      <c r="AH45" s="45"/>
      <c r="AI45" s="51"/>
      <c r="AJ45" s="43"/>
      <c r="AK45" s="44"/>
      <c r="AL45" s="44"/>
      <c r="AM45" s="44"/>
      <c r="AN45" s="44"/>
      <c r="AO45" s="44"/>
      <c r="AP45" s="45"/>
      <c r="AQ45" s="51"/>
      <c r="AR45" s="43"/>
      <c r="AS45" s="44"/>
      <c r="AT45" s="44"/>
      <c r="AU45" s="44"/>
      <c r="AV45" s="44"/>
      <c r="AW45" s="44"/>
      <c r="AX45" s="45"/>
      <c r="AY45" s="51"/>
      <c r="AZ45" s="43"/>
      <c r="BA45" s="44"/>
      <c r="BB45" s="44"/>
      <c r="BC45" s="44"/>
      <c r="BD45" s="44"/>
      <c r="BE45" s="44"/>
      <c r="BF45" s="45"/>
      <c r="BG45" s="51"/>
      <c r="BH45" s="43"/>
      <c r="BI45" s="44"/>
      <c r="BJ45" s="44"/>
      <c r="BK45" s="44"/>
      <c r="BL45" s="44"/>
      <c r="BM45" s="44"/>
      <c r="BN45" s="44"/>
      <c r="BO45" s="201"/>
      <c r="BP45" s="44"/>
      <c r="BQ45" s="43"/>
      <c r="BR45" s="44"/>
      <c r="BS45" s="44"/>
      <c r="BT45" s="44"/>
      <c r="BU45" s="44"/>
      <c r="BV45" s="44"/>
      <c r="BW45" s="45"/>
      <c r="BX45" s="268" t="str">
        <f>IF(CF45&lt;ESCALA!$E$7,"NI",IF(CF45&lt;ESCALA!$E$8,"EP",IF(CF45&lt;ESCALA!$E$9,"C",IF(CF45&lt;ESCALA!$E$10,"R","E"))))</f>
        <v>NI</v>
      </c>
      <c r="BY45" s="267" t="str">
        <f>IF(CG45&lt;ESCALA!$E$7,"NI",IF(CG45&lt;ESCALA!$E$8,"EP",IF(CG45&lt;ESCALA!$E$9,"C",IF(CG45&lt;ESCALA!$E$10,"R","E"))))</f>
        <v>NI</v>
      </c>
      <c r="BZ45" s="267" t="str">
        <f>IF(CH45&lt;ESCALA!$E$7,"NI",IF(CH45&lt;ESCALA!$E$8,"EP",IF(CH45&lt;ESCALA!$E$9,"C",IF(CH45&lt;ESCALA!$E$10,"R","E"))))</f>
        <v>NI</v>
      </c>
      <c r="CA45" s="267" t="str">
        <f>IF(CI45&lt;ESCALA!$E$7,"NI",IF(CI45&lt;ESCALA!$E$8,"EP",IF(CI45&lt;ESCALA!$E$9,"C",IF(CI45&lt;ESCALA!$E$10,"R","E"))))</f>
        <v>NI</v>
      </c>
      <c r="CB45" s="267" t="str">
        <f>IF(CJ45&lt;ESCALA!$E$7,"NI",IF(CJ45&lt;ESCALA!$E$8,"EP",IF(CJ45&lt;ESCALA!$E$9,"C",IF(CJ45&lt;ESCALA!$E$10,"R","E"))))</f>
        <v>NI</v>
      </c>
      <c r="CC45" s="267" t="str">
        <f>IF(CK45&lt;ESCALA!$E$7,"NI",IF(CK45&lt;ESCALA!$E$8,"EP",IF(CK45&lt;ESCALA!$E$9,"C",IF(CK45&lt;ESCALA!$E$10,"R","E"))))</f>
        <v>NI</v>
      </c>
      <c r="CD45" s="267" t="str">
        <f>IF(CL45&lt;ESCALA!$E$7,"NI",IF(CL45&lt;ESCALA!$E$8,"EP",IF(CL45&lt;ESCALA!$E$9,"C",IF(CL45&lt;ESCALA!$E$10,"R","E"))))</f>
        <v>NI</v>
      </c>
      <c r="CE45" s="269" t="str">
        <f>IF(CM45&lt;ESCALA!$E$7,"NI",IF(CM45&lt;ESCALA!$E$8,"EP",IF(CM45&lt;ESCALA!$E$9,"C",IF(CM45&lt;ESCALA!$E$10,"R","E"))))</f>
        <v>NI</v>
      </c>
      <c r="CF45" s="263">
        <f>'1º ESO'!AJ54</f>
        <v>0</v>
      </c>
      <c r="CG45" s="264">
        <f>'1º ESO'!AK54</f>
        <v>0</v>
      </c>
      <c r="CH45" s="264">
        <f>'1º ESO'!AL54</f>
        <v>0</v>
      </c>
      <c r="CI45" s="264">
        <f>'1º ESO'!AM54</f>
        <v>0</v>
      </c>
      <c r="CJ45" s="264">
        <f>'1º ESO'!AN54</f>
        <v>0</v>
      </c>
      <c r="CK45" s="264">
        <f>'1º ESO'!AO54</f>
        <v>0</v>
      </c>
      <c r="CL45" s="264">
        <f>'1º ESO'!AP54</f>
        <v>0</v>
      </c>
      <c r="CM45" s="264">
        <f>'1º ESO'!AQ54</f>
        <v>0</v>
      </c>
    </row>
    <row r="46" spans="1:91" ht="21" customHeight="1">
      <c r="A46" s="29">
        <v>33</v>
      </c>
      <c r="B46" s="30" t="s">
        <v>133</v>
      </c>
      <c r="C46" s="52"/>
      <c r="D46" s="48"/>
      <c r="E46" s="52"/>
      <c r="F46" s="52"/>
      <c r="G46" s="52"/>
      <c r="H46" s="52"/>
      <c r="I46" s="52"/>
      <c r="J46" s="53"/>
      <c r="K46" s="54"/>
      <c r="L46" s="48"/>
      <c r="M46" s="52"/>
      <c r="N46" s="52"/>
      <c r="O46" s="52"/>
      <c r="P46" s="52"/>
      <c r="Q46" s="52"/>
      <c r="R46" s="53"/>
      <c r="S46" s="54"/>
      <c r="T46" s="48"/>
      <c r="U46" s="52"/>
      <c r="V46" s="52"/>
      <c r="W46" s="52"/>
      <c r="X46" s="52"/>
      <c r="Y46" s="52"/>
      <c r="Z46" s="53"/>
      <c r="AA46" s="54"/>
      <c r="AB46" s="48"/>
      <c r="AC46" s="52"/>
      <c r="AD46" s="52"/>
      <c r="AE46" s="52"/>
      <c r="AF46" s="52"/>
      <c r="AG46" s="52"/>
      <c r="AH46" s="53"/>
      <c r="AI46" s="54"/>
      <c r="AJ46" s="48"/>
      <c r="AK46" s="52"/>
      <c r="AL46" s="52"/>
      <c r="AM46" s="52"/>
      <c r="AN46" s="52"/>
      <c r="AO46" s="52"/>
      <c r="AP46" s="53"/>
      <c r="AQ46" s="54"/>
      <c r="AR46" s="48"/>
      <c r="AS46" s="52"/>
      <c r="AT46" s="52"/>
      <c r="AU46" s="52"/>
      <c r="AV46" s="52"/>
      <c r="AW46" s="52"/>
      <c r="AX46" s="53"/>
      <c r="AY46" s="54"/>
      <c r="AZ46" s="48"/>
      <c r="BA46" s="52"/>
      <c r="BB46" s="52"/>
      <c r="BC46" s="52"/>
      <c r="BD46" s="52"/>
      <c r="BE46" s="52"/>
      <c r="BF46" s="53"/>
      <c r="BG46" s="54"/>
      <c r="BH46" s="48"/>
      <c r="BI46" s="52"/>
      <c r="BJ46" s="52"/>
      <c r="BK46" s="52"/>
      <c r="BL46" s="52"/>
      <c r="BM46" s="52"/>
      <c r="BN46" s="52"/>
      <c r="BO46" s="202"/>
      <c r="BP46" s="52"/>
      <c r="BQ46" s="48"/>
      <c r="BR46" s="52"/>
      <c r="BS46" s="52"/>
      <c r="BT46" s="52"/>
      <c r="BU46" s="52"/>
      <c r="BV46" s="52"/>
      <c r="BW46" s="53"/>
      <c r="BX46" s="268" t="str">
        <f>IF(CF46&lt;ESCALA!$E$7,"NI",IF(CF46&lt;ESCALA!$E$8,"EP",IF(CF46&lt;ESCALA!$E$9,"C",IF(CF46&lt;ESCALA!$E$10,"R","E"))))</f>
        <v>NI</v>
      </c>
      <c r="BY46" s="267" t="str">
        <f>IF(CG46&lt;ESCALA!$E$7,"NI",IF(CG46&lt;ESCALA!$E$8,"EP",IF(CG46&lt;ESCALA!$E$9,"C",IF(CG46&lt;ESCALA!$E$10,"R","E"))))</f>
        <v>NI</v>
      </c>
      <c r="BZ46" s="267" t="str">
        <f>IF(CH46&lt;ESCALA!$E$7,"NI",IF(CH46&lt;ESCALA!$E$8,"EP",IF(CH46&lt;ESCALA!$E$9,"C",IF(CH46&lt;ESCALA!$E$10,"R","E"))))</f>
        <v>NI</v>
      </c>
      <c r="CA46" s="267" t="str">
        <f>IF(CI46&lt;ESCALA!$E$7,"NI",IF(CI46&lt;ESCALA!$E$8,"EP",IF(CI46&lt;ESCALA!$E$9,"C",IF(CI46&lt;ESCALA!$E$10,"R","E"))))</f>
        <v>NI</v>
      </c>
      <c r="CB46" s="267" t="str">
        <f>IF(CJ46&lt;ESCALA!$E$7,"NI",IF(CJ46&lt;ESCALA!$E$8,"EP",IF(CJ46&lt;ESCALA!$E$9,"C",IF(CJ46&lt;ESCALA!$E$10,"R","E"))))</f>
        <v>NI</v>
      </c>
      <c r="CC46" s="267" t="str">
        <f>IF(CK46&lt;ESCALA!$E$7,"NI",IF(CK46&lt;ESCALA!$E$8,"EP",IF(CK46&lt;ESCALA!$E$9,"C",IF(CK46&lt;ESCALA!$E$10,"R","E"))))</f>
        <v>NI</v>
      </c>
      <c r="CD46" s="267" t="str">
        <f>IF(CL46&lt;ESCALA!$E$7,"NI",IF(CL46&lt;ESCALA!$E$8,"EP",IF(CL46&lt;ESCALA!$E$9,"C",IF(CL46&lt;ESCALA!$E$10,"R","E"))))</f>
        <v>NI</v>
      </c>
      <c r="CE46" s="269" t="str">
        <f>IF(CM46&lt;ESCALA!$E$7,"NI",IF(CM46&lt;ESCALA!$E$8,"EP",IF(CM46&lt;ESCALA!$E$9,"C",IF(CM46&lt;ESCALA!$E$10,"R","E"))))</f>
        <v>NI</v>
      </c>
      <c r="CF46" s="263">
        <f>'1º ESO'!AJ55</f>
        <v>0</v>
      </c>
      <c r="CG46" s="264">
        <f>'1º ESO'!AK55</f>
        <v>0</v>
      </c>
      <c r="CH46" s="264">
        <f>'1º ESO'!AL55</f>
        <v>0</v>
      </c>
      <c r="CI46" s="264">
        <f>'1º ESO'!AM55</f>
        <v>0</v>
      </c>
      <c r="CJ46" s="264">
        <f>'1º ESO'!AN55</f>
        <v>0</v>
      </c>
      <c r="CK46" s="264">
        <f>'1º ESO'!AO55</f>
        <v>0</v>
      </c>
      <c r="CL46" s="264">
        <f>'1º ESO'!AP55</f>
        <v>0</v>
      </c>
      <c r="CM46" s="264">
        <f>'1º ESO'!AQ55</f>
        <v>0</v>
      </c>
    </row>
    <row r="47" spans="1:91" ht="21" customHeight="1">
      <c r="A47" s="29">
        <v>34</v>
      </c>
      <c r="B47" s="28" t="s">
        <v>134</v>
      </c>
      <c r="C47" s="44"/>
      <c r="D47" s="43"/>
      <c r="E47" s="44"/>
      <c r="F47" s="44"/>
      <c r="G47" s="44"/>
      <c r="H47" s="44"/>
      <c r="I47" s="44"/>
      <c r="J47" s="45"/>
      <c r="K47" s="51"/>
      <c r="L47" s="43"/>
      <c r="M47" s="44"/>
      <c r="N47" s="44"/>
      <c r="O47" s="44"/>
      <c r="P47" s="44"/>
      <c r="Q47" s="44"/>
      <c r="R47" s="45"/>
      <c r="S47" s="51"/>
      <c r="T47" s="43"/>
      <c r="U47" s="44"/>
      <c r="V47" s="44"/>
      <c r="W47" s="44"/>
      <c r="X47" s="44"/>
      <c r="Y47" s="44"/>
      <c r="Z47" s="45"/>
      <c r="AA47" s="51"/>
      <c r="AB47" s="43"/>
      <c r="AC47" s="44"/>
      <c r="AD47" s="44"/>
      <c r="AE47" s="44"/>
      <c r="AF47" s="44"/>
      <c r="AG47" s="44"/>
      <c r="AH47" s="45"/>
      <c r="AI47" s="51"/>
      <c r="AJ47" s="43"/>
      <c r="AK47" s="44"/>
      <c r="AL47" s="44"/>
      <c r="AM47" s="44"/>
      <c r="AN47" s="44"/>
      <c r="AO47" s="44"/>
      <c r="AP47" s="45"/>
      <c r="AQ47" s="51"/>
      <c r="AR47" s="43"/>
      <c r="AS47" s="44"/>
      <c r="AT47" s="44"/>
      <c r="AU47" s="44"/>
      <c r="AV47" s="44"/>
      <c r="AW47" s="44"/>
      <c r="AX47" s="45"/>
      <c r="AY47" s="51"/>
      <c r="AZ47" s="43"/>
      <c r="BA47" s="44"/>
      <c r="BB47" s="44"/>
      <c r="BC47" s="44"/>
      <c r="BD47" s="44"/>
      <c r="BE47" s="44"/>
      <c r="BF47" s="45"/>
      <c r="BG47" s="51"/>
      <c r="BH47" s="43"/>
      <c r="BI47" s="44"/>
      <c r="BJ47" s="44"/>
      <c r="BK47" s="44"/>
      <c r="BL47" s="44"/>
      <c r="BM47" s="44"/>
      <c r="BN47" s="44"/>
      <c r="BO47" s="201"/>
      <c r="BP47" s="44"/>
      <c r="BQ47" s="43"/>
      <c r="BR47" s="44"/>
      <c r="BS47" s="44"/>
      <c r="BT47" s="44"/>
      <c r="BU47" s="44"/>
      <c r="BV47" s="44"/>
      <c r="BW47" s="45"/>
      <c r="BX47" s="268" t="str">
        <f>IF(CF47&lt;ESCALA!$E$7,"NI",IF(CF47&lt;ESCALA!$E$8,"EP",IF(CF47&lt;ESCALA!$E$9,"C",IF(CF47&lt;ESCALA!$E$10,"R","E"))))</f>
        <v>NI</v>
      </c>
      <c r="BY47" s="267" t="str">
        <f>IF(CG47&lt;ESCALA!$E$7,"NI",IF(CG47&lt;ESCALA!$E$8,"EP",IF(CG47&lt;ESCALA!$E$9,"C",IF(CG47&lt;ESCALA!$E$10,"R","E"))))</f>
        <v>NI</v>
      </c>
      <c r="BZ47" s="267" t="str">
        <f>IF(CH47&lt;ESCALA!$E$7,"NI",IF(CH47&lt;ESCALA!$E$8,"EP",IF(CH47&lt;ESCALA!$E$9,"C",IF(CH47&lt;ESCALA!$E$10,"R","E"))))</f>
        <v>NI</v>
      </c>
      <c r="CA47" s="267" t="str">
        <f>IF(CI47&lt;ESCALA!$E$7,"NI",IF(CI47&lt;ESCALA!$E$8,"EP",IF(CI47&lt;ESCALA!$E$9,"C",IF(CI47&lt;ESCALA!$E$10,"R","E"))))</f>
        <v>NI</v>
      </c>
      <c r="CB47" s="267" t="str">
        <f>IF(CJ47&lt;ESCALA!$E$7,"NI",IF(CJ47&lt;ESCALA!$E$8,"EP",IF(CJ47&lt;ESCALA!$E$9,"C",IF(CJ47&lt;ESCALA!$E$10,"R","E"))))</f>
        <v>NI</v>
      </c>
      <c r="CC47" s="267" t="str">
        <f>IF(CK47&lt;ESCALA!$E$7,"NI",IF(CK47&lt;ESCALA!$E$8,"EP",IF(CK47&lt;ESCALA!$E$9,"C",IF(CK47&lt;ESCALA!$E$10,"R","E"))))</f>
        <v>NI</v>
      </c>
      <c r="CD47" s="267" t="str">
        <f>IF(CL47&lt;ESCALA!$E$7,"NI",IF(CL47&lt;ESCALA!$E$8,"EP",IF(CL47&lt;ESCALA!$E$9,"C",IF(CL47&lt;ESCALA!$E$10,"R","E"))))</f>
        <v>NI</v>
      </c>
      <c r="CE47" s="269" t="str">
        <f>IF(CM47&lt;ESCALA!$E$7,"NI",IF(CM47&lt;ESCALA!$E$8,"EP",IF(CM47&lt;ESCALA!$E$9,"C",IF(CM47&lt;ESCALA!$E$10,"R","E"))))</f>
        <v>NI</v>
      </c>
      <c r="CF47" s="263">
        <f>'1º ESO'!AJ56</f>
        <v>0</v>
      </c>
      <c r="CG47" s="264">
        <f>'1º ESO'!AK56</f>
        <v>0</v>
      </c>
      <c r="CH47" s="264">
        <f>'1º ESO'!AL56</f>
        <v>0</v>
      </c>
      <c r="CI47" s="264">
        <f>'1º ESO'!AM56</f>
        <v>0</v>
      </c>
      <c r="CJ47" s="264">
        <f>'1º ESO'!AN56</f>
        <v>0</v>
      </c>
      <c r="CK47" s="264">
        <f>'1º ESO'!AO56</f>
        <v>0</v>
      </c>
      <c r="CL47" s="264">
        <f>'1º ESO'!AP56</f>
        <v>0</v>
      </c>
      <c r="CM47" s="264">
        <f>'1º ESO'!AQ56</f>
        <v>0</v>
      </c>
    </row>
    <row r="48" spans="1:91" ht="21" customHeight="1">
      <c r="A48" s="66">
        <v>35</v>
      </c>
      <c r="B48" s="30" t="s">
        <v>135</v>
      </c>
      <c r="C48" s="52"/>
      <c r="D48" s="48"/>
      <c r="E48" s="52"/>
      <c r="F48" s="52"/>
      <c r="G48" s="52"/>
      <c r="H48" s="52"/>
      <c r="I48" s="52"/>
      <c r="J48" s="53"/>
      <c r="K48" s="54"/>
      <c r="L48" s="48"/>
      <c r="M48" s="52"/>
      <c r="N48" s="52"/>
      <c r="O48" s="52"/>
      <c r="P48" s="52"/>
      <c r="Q48" s="52"/>
      <c r="R48" s="53"/>
      <c r="S48" s="54"/>
      <c r="T48" s="48"/>
      <c r="U48" s="52"/>
      <c r="V48" s="52"/>
      <c r="W48" s="52"/>
      <c r="X48" s="52"/>
      <c r="Y48" s="52"/>
      <c r="Z48" s="53"/>
      <c r="AA48" s="54"/>
      <c r="AB48" s="48"/>
      <c r="AC48" s="52"/>
      <c r="AD48" s="52"/>
      <c r="AE48" s="52"/>
      <c r="AF48" s="52"/>
      <c r="AG48" s="52"/>
      <c r="AH48" s="53"/>
      <c r="AI48" s="54"/>
      <c r="AJ48" s="48"/>
      <c r="AK48" s="52"/>
      <c r="AL48" s="52"/>
      <c r="AM48" s="52"/>
      <c r="AN48" s="52"/>
      <c r="AO48" s="52"/>
      <c r="AP48" s="53"/>
      <c r="AQ48" s="54"/>
      <c r="AR48" s="48"/>
      <c r="AS48" s="52"/>
      <c r="AT48" s="52"/>
      <c r="AU48" s="52"/>
      <c r="AV48" s="52"/>
      <c r="AW48" s="52"/>
      <c r="AX48" s="53"/>
      <c r="AY48" s="54"/>
      <c r="AZ48" s="48"/>
      <c r="BA48" s="52"/>
      <c r="BB48" s="52"/>
      <c r="BC48" s="52"/>
      <c r="BD48" s="52"/>
      <c r="BE48" s="52"/>
      <c r="BF48" s="53"/>
      <c r="BG48" s="54"/>
      <c r="BH48" s="48"/>
      <c r="BI48" s="52"/>
      <c r="BJ48" s="52"/>
      <c r="BK48" s="52"/>
      <c r="BL48" s="52"/>
      <c r="BM48" s="52"/>
      <c r="BN48" s="52"/>
      <c r="BO48" s="202"/>
      <c r="BP48" s="52"/>
      <c r="BQ48" s="48"/>
      <c r="BR48" s="52"/>
      <c r="BS48" s="52"/>
      <c r="BT48" s="52"/>
      <c r="BU48" s="52"/>
      <c r="BV48" s="52"/>
      <c r="BW48" s="53"/>
      <c r="BX48" s="268" t="str">
        <f>IF(CF48&lt;ESCALA!$E$7,"NI",IF(CF48&lt;ESCALA!$E$8,"EP",IF(CF48&lt;ESCALA!$E$9,"C",IF(CF48&lt;ESCALA!$E$10,"R","E"))))</f>
        <v>NI</v>
      </c>
      <c r="BY48" s="267" t="str">
        <f>IF(CG48&lt;ESCALA!$E$7,"NI",IF(CG48&lt;ESCALA!$E$8,"EP",IF(CG48&lt;ESCALA!$E$9,"C",IF(CG48&lt;ESCALA!$E$10,"R","E"))))</f>
        <v>NI</v>
      </c>
      <c r="BZ48" s="267" t="str">
        <f>IF(CH48&lt;ESCALA!$E$7,"NI",IF(CH48&lt;ESCALA!$E$8,"EP",IF(CH48&lt;ESCALA!$E$9,"C",IF(CH48&lt;ESCALA!$E$10,"R","E"))))</f>
        <v>NI</v>
      </c>
      <c r="CA48" s="267" t="str">
        <f>IF(CI48&lt;ESCALA!$E$7,"NI",IF(CI48&lt;ESCALA!$E$8,"EP",IF(CI48&lt;ESCALA!$E$9,"C",IF(CI48&lt;ESCALA!$E$10,"R","E"))))</f>
        <v>NI</v>
      </c>
      <c r="CB48" s="267" t="str">
        <f>IF(CJ48&lt;ESCALA!$E$7,"NI",IF(CJ48&lt;ESCALA!$E$8,"EP",IF(CJ48&lt;ESCALA!$E$9,"C",IF(CJ48&lt;ESCALA!$E$10,"R","E"))))</f>
        <v>NI</v>
      </c>
      <c r="CC48" s="267" t="str">
        <f>IF(CK48&lt;ESCALA!$E$7,"NI",IF(CK48&lt;ESCALA!$E$8,"EP",IF(CK48&lt;ESCALA!$E$9,"C",IF(CK48&lt;ESCALA!$E$10,"R","E"))))</f>
        <v>NI</v>
      </c>
      <c r="CD48" s="267" t="str">
        <f>IF(CL48&lt;ESCALA!$E$7,"NI",IF(CL48&lt;ESCALA!$E$8,"EP",IF(CL48&lt;ESCALA!$E$9,"C",IF(CL48&lt;ESCALA!$E$10,"R","E"))))</f>
        <v>NI</v>
      </c>
      <c r="CE48" s="269" t="str">
        <f>IF(CM48&lt;ESCALA!$E$7,"NI",IF(CM48&lt;ESCALA!$E$8,"EP",IF(CM48&lt;ESCALA!$E$9,"C",IF(CM48&lt;ESCALA!$E$10,"R","E"))))</f>
        <v>NI</v>
      </c>
      <c r="CF48" s="263">
        <f>'1º ESO'!AJ57</f>
        <v>0</v>
      </c>
      <c r="CG48" s="264">
        <f>'1º ESO'!AK57</f>
        <v>0</v>
      </c>
      <c r="CH48" s="264">
        <f>'1º ESO'!AL57</f>
        <v>0</v>
      </c>
      <c r="CI48" s="264">
        <f>'1º ESO'!AM57</f>
        <v>0</v>
      </c>
      <c r="CJ48" s="264">
        <f>'1º ESO'!AN57</f>
        <v>0</v>
      </c>
      <c r="CK48" s="264">
        <f>'1º ESO'!AO57</f>
        <v>0</v>
      </c>
      <c r="CL48" s="264">
        <f>'1º ESO'!AP57</f>
        <v>0</v>
      </c>
      <c r="CM48" s="264">
        <f>'1º ESO'!AQ57</f>
        <v>0</v>
      </c>
    </row>
    <row r="49" spans="1:91" ht="21" customHeight="1">
      <c r="A49" s="29">
        <v>36</v>
      </c>
      <c r="B49" s="28" t="s">
        <v>136</v>
      </c>
      <c r="C49" s="44"/>
      <c r="D49" s="43"/>
      <c r="E49" s="44"/>
      <c r="F49" s="44"/>
      <c r="G49" s="44"/>
      <c r="H49" s="44"/>
      <c r="I49" s="44"/>
      <c r="J49" s="45"/>
      <c r="K49" s="51"/>
      <c r="L49" s="43"/>
      <c r="M49" s="44"/>
      <c r="N49" s="44"/>
      <c r="O49" s="44"/>
      <c r="P49" s="44"/>
      <c r="Q49" s="44"/>
      <c r="R49" s="45"/>
      <c r="S49" s="51"/>
      <c r="T49" s="43"/>
      <c r="U49" s="44"/>
      <c r="V49" s="44"/>
      <c r="W49" s="44"/>
      <c r="X49" s="44"/>
      <c r="Y49" s="44"/>
      <c r="Z49" s="45"/>
      <c r="AA49" s="51"/>
      <c r="AB49" s="43"/>
      <c r="AC49" s="44"/>
      <c r="AD49" s="44"/>
      <c r="AE49" s="44"/>
      <c r="AF49" s="44"/>
      <c r="AG49" s="44"/>
      <c r="AH49" s="45"/>
      <c r="AI49" s="51"/>
      <c r="AJ49" s="43"/>
      <c r="AK49" s="44"/>
      <c r="AL49" s="44"/>
      <c r="AM49" s="44"/>
      <c r="AN49" s="44"/>
      <c r="AO49" s="44"/>
      <c r="AP49" s="45"/>
      <c r="AQ49" s="51"/>
      <c r="AR49" s="43"/>
      <c r="AS49" s="44"/>
      <c r="AT49" s="44"/>
      <c r="AU49" s="44"/>
      <c r="AV49" s="44"/>
      <c r="AW49" s="44"/>
      <c r="AX49" s="45"/>
      <c r="AY49" s="51"/>
      <c r="AZ49" s="43"/>
      <c r="BA49" s="44"/>
      <c r="BB49" s="44"/>
      <c r="BC49" s="44"/>
      <c r="BD49" s="44"/>
      <c r="BE49" s="44"/>
      <c r="BF49" s="45"/>
      <c r="BG49" s="51"/>
      <c r="BH49" s="43"/>
      <c r="BI49" s="44"/>
      <c r="BJ49" s="44"/>
      <c r="BK49" s="44"/>
      <c r="BL49" s="44"/>
      <c r="BM49" s="44"/>
      <c r="BN49" s="44"/>
      <c r="BO49" s="201"/>
      <c r="BP49" s="44"/>
      <c r="BQ49" s="43"/>
      <c r="BR49" s="44"/>
      <c r="BS49" s="44"/>
      <c r="BT49" s="44"/>
      <c r="BU49" s="44"/>
      <c r="BV49" s="44"/>
      <c r="BW49" s="45"/>
      <c r="BX49" s="268" t="str">
        <f>IF(CF49&lt;ESCALA!$E$7,"NI",IF(CF49&lt;ESCALA!$E$8,"EP",IF(CF49&lt;ESCALA!$E$9,"C",IF(CF49&lt;ESCALA!$E$10,"R","E"))))</f>
        <v>NI</v>
      </c>
      <c r="BY49" s="267" t="str">
        <f>IF(CG49&lt;ESCALA!$E$7,"NI",IF(CG49&lt;ESCALA!$E$8,"EP",IF(CG49&lt;ESCALA!$E$9,"C",IF(CG49&lt;ESCALA!$E$10,"R","E"))))</f>
        <v>NI</v>
      </c>
      <c r="BZ49" s="267" t="str">
        <f>IF(CH49&lt;ESCALA!$E$7,"NI",IF(CH49&lt;ESCALA!$E$8,"EP",IF(CH49&lt;ESCALA!$E$9,"C",IF(CH49&lt;ESCALA!$E$10,"R","E"))))</f>
        <v>NI</v>
      </c>
      <c r="CA49" s="267" t="str">
        <f>IF(CI49&lt;ESCALA!$E$7,"NI",IF(CI49&lt;ESCALA!$E$8,"EP",IF(CI49&lt;ESCALA!$E$9,"C",IF(CI49&lt;ESCALA!$E$10,"R","E"))))</f>
        <v>NI</v>
      </c>
      <c r="CB49" s="267" t="str">
        <f>IF(CJ49&lt;ESCALA!$E$7,"NI",IF(CJ49&lt;ESCALA!$E$8,"EP",IF(CJ49&lt;ESCALA!$E$9,"C",IF(CJ49&lt;ESCALA!$E$10,"R","E"))))</f>
        <v>NI</v>
      </c>
      <c r="CC49" s="267" t="str">
        <f>IF(CK49&lt;ESCALA!$E$7,"NI",IF(CK49&lt;ESCALA!$E$8,"EP",IF(CK49&lt;ESCALA!$E$9,"C",IF(CK49&lt;ESCALA!$E$10,"R","E"))))</f>
        <v>NI</v>
      </c>
      <c r="CD49" s="267" t="str">
        <f>IF(CL49&lt;ESCALA!$E$7,"NI",IF(CL49&lt;ESCALA!$E$8,"EP",IF(CL49&lt;ESCALA!$E$9,"C",IF(CL49&lt;ESCALA!$E$10,"R","E"))))</f>
        <v>NI</v>
      </c>
      <c r="CE49" s="269" t="str">
        <f>IF(CM49&lt;ESCALA!$E$7,"NI",IF(CM49&lt;ESCALA!$E$8,"EP",IF(CM49&lt;ESCALA!$E$9,"C",IF(CM49&lt;ESCALA!$E$10,"R","E"))))</f>
        <v>NI</v>
      </c>
      <c r="CF49" s="263">
        <f>'1º ESO'!AJ58</f>
        <v>0</v>
      </c>
      <c r="CG49" s="264">
        <f>'1º ESO'!AK58</f>
        <v>0</v>
      </c>
      <c r="CH49" s="264">
        <f>'1º ESO'!AL58</f>
        <v>0</v>
      </c>
      <c r="CI49" s="264">
        <f>'1º ESO'!AM58</f>
        <v>0</v>
      </c>
      <c r="CJ49" s="264">
        <f>'1º ESO'!AN58</f>
        <v>0</v>
      </c>
      <c r="CK49" s="264">
        <f>'1º ESO'!AO58</f>
        <v>0</v>
      </c>
      <c r="CL49" s="264">
        <f>'1º ESO'!AP58</f>
        <v>0</v>
      </c>
      <c r="CM49" s="264">
        <f>'1º ESO'!AQ58</f>
        <v>0</v>
      </c>
    </row>
    <row r="50" spans="1:91" ht="21" customHeight="1">
      <c r="A50" s="29">
        <v>37</v>
      </c>
      <c r="B50" s="30" t="s">
        <v>137</v>
      </c>
      <c r="C50" s="52"/>
      <c r="D50" s="48"/>
      <c r="E50" s="52"/>
      <c r="F50" s="52"/>
      <c r="G50" s="52"/>
      <c r="H50" s="52"/>
      <c r="I50" s="52"/>
      <c r="J50" s="53"/>
      <c r="K50" s="54"/>
      <c r="L50" s="48"/>
      <c r="M50" s="52"/>
      <c r="N50" s="52"/>
      <c r="O50" s="52"/>
      <c r="P50" s="52"/>
      <c r="Q50" s="52"/>
      <c r="R50" s="53"/>
      <c r="S50" s="54"/>
      <c r="T50" s="48"/>
      <c r="U50" s="52"/>
      <c r="V50" s="52"/>
      <c r="W50" s="52"/>
      <c r="X50" s="52"/>
      <c r="Y50" s="52"/>
      <c r="Z50" s="53"/>
      <c r="AA50" s="54"/>
      <c r="AB50" s="48"/>
      <c r="AC50" s="52"/>
      <c r="AD50" s="52"/>
      <c r="AE50" s="52"/>
      <c r="AF50" s="52"/>
      <c r="AG50" s="52"/>
      <c r="AH50" s="53"/>
      <c r="AI50" s="54"/>
      <c r="AJ50" s="48"/>
      <c r="AK50" s="52"/>
      <c r="AL50" s="52"/>
      <c r="AM50" s="52"/>
      <c r="AN50" s="52"/>
      <c r="AO50" s="52"/>
      <c r="AP50" s="53"/>
      <c r="AQ50" s="54"/>
      <c r="AR50" s="48"/>
      <c r="AS50" s="52"/>
      <c r="AT50" s="52"/>
      <c r="AU50" s="52"/>
      <c r="AV50" s="52"/>
      <c r="AW50" s="52"/>
      <c r="AX50" s="53"/>
      <c r="AY50" s="54"/>
      <c r="AZ50" s="48"/>
      <c r="BA50" s="52"/>
      <c r="BB50" s="52"/>
      <c r="BC50" s="52"/>
      <c r="BD50" s="52"/>
      <c r="BE50" s="52"/>
      <c r="BF50" s="53"/>
      <c r="BG50" s="54"/>
      <c r="BH50" s="48"/>
      <c r="BI50" s="52"/>
      <c r="BJ50" s="52"/>
      <c r="BK50" s="52"/>
      <c r="BL50" s="52"/>
      <c r="BM50" s="52"/>
      <c r="BN50" s="52"/>
      <c r="BO50" s="202"/>
      <c r="BP50" s="52"/>
      <c r="BQ50" s="48"/>
      <c r="BR50" s="52"/>
      <c r="BS50" s="52"/>
      <c r="BT50" s="52"/>
      <c r="BU50" s="52"/>
      <c r="BV50" s="52"/>
      <c r="BW50" s="53"/>
      <c r="BX50" s="268" t="str">
        <f>IF(CF50&lt;ESCALA!$E$7,"NI",IF(CF50&lt;ESCALA!$E$8,"EP",IF(CF50&lt;ESCALA!$E$9,"C",IF(CF50&lt;ESCALA!$E$10,"R","E"))))</f>
        <v>NI</v>
      </c>
      <c r="BY50" s="267" t="str">
        <f>IF(CG50&lt;ESCALA!$E$7,"NI",IF(CG50&lt;ESCALA!$E$8,"EP",IF(CG50&lt;ESCALA!$E$9,"C",IF(CG50&lt;ESCALA!$E$10,"R","E"))))</f>
        <v>NI</v>
      </c>
      <c r="BZ50" s="267" t="str">
        <f>IF(CH50&lt;ESCALA!$E$7,"NI",IF(CH50&lt;ESCALA!$E$8,"EP",IF(CH50&lt;ESCALA!$E$9,"C",IF(CH50&lt;ESCALA!$E$10,"R","E"))))</f>
        <v>NI</v>
      </c>
      <c r="CA50" s="267" t="str">
        <f>IF(CI50&lt;ESCALA!$E$7,"NI",IF(CI50&lt;ESCALA!$E$8,"EP",IF(CI50&lt;ESCALA!$E$9,"C",IF(CI50&lt;ESCALA!$E$10,"R","E"))))</f>
        <v>NI</v>
      </c>
      <c r="CB50" s="267" t="str">
        <f>IF(CJ50&lt;ESCALA!$E$7,"NI",IF(CJ50&lt;ESCALA!$E$8,"EP",IF(CJ50&lt;ESCALA!$E$9,"C",IF(CJ50&lt;ESCALA!$E$10,"R","E"))))</f>
        <v>NI</v>
      </c>
      <c r="CC50" s="267" t="str">
        <f>IF(CK50&lt;ESCALA!$E$7,"NI",IF(CK50&lt;ESCALA!$E$8,"EP",IF(CK50&lt;ESCALA!$E$9,"C",IF(CK50&lt;ESCALA!$E$10,"R","E"))))</f>
        <v>NI</v>
      </c>
      <c r="CD50" s="267" t="str">
        <f>IF(CL50&lt;ESCALA!$E$7,"NI",IF(CL50&lt;ESCALA!$E$8,"EP",IF(CL50&lt;ESCALA!$E$9,"C",IF(CL50&lt;ESCALA!$E$10,"R","E"))))</f>
        <v>NI</v>
      </c>
      <c r="CE50" s="269" t="str">
        <f>IF(CM50&lt;ESCALA!$E$7,"NI",IF(CM50&lt;ESCALA!$E$8,"EP",IF(CM50&lt;ESCALA!$E$9,"C",IF(CM50&lt;ESCALA!$E$10,"R","E"))))</f>
        <v>NI</v>
      </c>
      <c r="CF50" s="263">
        <f>'1º ESO'!AJ59</f>
        <v>0</v>
      </c>
      <c r="CG50" s="264">
        <f>'1º ESO'!AK59</f>
        <v>0</v>
      </c>
      <c r="CH50" s="264">
        <f>'1º ESO'!AL59</f>
        <v>0</v>
      </c>
      <c r="CI50" s="264">
        <f>'1º ESO'!AM59</f>
        <v>0</v>
      </c>
      <c r="CJ50" s="264">
        <f>'1º ESO'!AN59</f>
        <v>0</v>
      </c>
      <c r="CK50" s="264">
        <f>'1º ESO'!AO59</f>
        <v>0</v>
      </c>
      <c r="CL50" s="264">
        <f>'1º ESO'!AP59</f>
        <v>0</v>
      </c>
      <c r="CM50" s="264">
        <f>'1º ESO'!AQ59</f>
        <v>0</v>
      </c>
    </row>
    <row r="51" spans="1:91" ht="21" customHeight="1">
      <c r="A51" s="66">
        <v>38</v>
      </c>
      <c r="B51" s="28" t="s">
        <v>138</v>
      </c>
      <c r="C51" s="44"/>
      <c r="D51" s="43"/>
      <c r="E51" s="44"/>
      <c r="F51" s="44"/>
      <c r="G51" s="44"/>
      <c r="H51" s="44"/>
      <c r="I51" s="44"/>
      <c r="J51" s="45"/>
      <c r="K51" s="51"/>
      <c r="L51" s="43"/>
      <c r="M51" s="44"/>
      <c r="N51" s="44"/>
      <c r="O51" s="44"/>
      <c r="P51" s="44"/>
      <c r="Q51" s="44"/>
      <c r="R51" s="45"/>
      <c r="S51" s="51"/>
      <c r="T51" s="43"/>
      <c r="U51" s="44"/>
      <c r="V51" s="44"/>
      <c r="W51" s="44"/>
      <c r="X51" s="44"/>
      <c r="Y51" s="44"/>
      <c r="Z51" s="45"/>
      <c r="AA51" s="51"/>
      <c r="AB51" s="43"/>
      <c r="AC51" s="44"/>
      <c r="AD51" s="44"/>
      <c r="AE51" s="44"/>
      <c r="AF51" s="44"/>
      <c r="AG51" s="44"/>
      <c r="AH51" s="45"/>
      <c r="AI51" s="51"/>
      <c r="AJ51" s="43"/>
      <c r="AK51" s="44"/>
      <c r="AL51" s="44"/>
      <c r="AM51" s="44"/>
      <c r="AN51" s="44"/>
      <c r="AO51" s="44"/>
      <c r="AP51" s="45"/>
      <c r="AQ51" s="51"/>
      <c r="AR51" s="43"/>
      <c r="AS51" s="44"/>
      <c r="AT51" s="44"/>
      <c r="AU51" s="44"/>
      <c r="AV51" s="44"/>
      <c r="AW51" s="44"/>
      <c r="AX51" s="45"/>
      <c r="AY51" s="51"/>
      <c r="AZ51" s="43"/>
      <c r="BA51" s="44"/>
      <c r="BB51" s="44"/>
      <c r="BC51" s="44"/>
      <c r="BD51" s="44"/>
      <c r="BE51" s="44"/>
      <c r="BF51" s="45"/>
      <c r="BG51" s="51"/>
      <c r="BH51" s="43"/>
      <c r="BI51" s="44"/>
      <c r="BJ51" s="44"/>
      <c r="BK51" s="44"/>
      <c r="BL51" s="44"/>
      <c r="BM51" s="44"/>
      <c r="BN51" s="44"/>
      <c r="BO51" s="201"/>
      <c r="BP51" s="44"/>
      <c r="BQ51" s="43"/>
      <c r="BR51" s="44"/>
      <c r="BS51" s="44"/>
      <c r="BT51" s="44"/>
      <c r="BU51" s="44"/>
      <c r="BV51" s="44"/>
      <c r="BW51" s="45"/>
      <c r="BX51" s="268" t="str">
        <f>IF(CF51&lt;ESCALA!$E$7,"NI",IF(CF51&lt;ESCALA!$E$8,"EP",IF(CF51&lt;ESCALA!$E$9,"C",IF(CF51&lt;ESCALA!$E$10,"R","E"))))</f>
        <v>NI</v>
      </c>
      <c r="BY51" s="267" t="str">
        <f>IF(CG51&lt;ESCALA!$E$7,"NI",IF(CG51&lt;ESCALA!$E$8,"EP",IF(CG51&lt;ESCALA!$E$9,"C",IF(CG51&lt;ESCALA!$E$10,"R","E"))))</f>
        <v>NI</v>
      </c>
      <c r="BZ51" s="267" t="str">
        <f>IF(CH51&lt;ESCALA!$E$7,"NI",IF(CH51&lt;ESCALA!$E$8,"EP",IF(CH51&lt;ESCALA!$E$9,"C",IF(CH51&lt;ESCALA!$E$10,"R","E"))))</f>
        <v>NI</v>
      </c>
      <c r="CA51" s="267" t="str">
        <f>IF(CI51&lt;ESCALA!$E$7,"NI",IF(CI51&lt;ESCALA!$E$8,"EP",IF(CI51&lt;ESCALA!$E$9,"C",IF(CI51&lt;ESCALA!$E$10,"R","E"))))</f>
        <v>NI</v>
      </c>
      <c r="CB51" s="267" t="str">
        <f>IF(CJ51&lt;ESCALA!$E$7,"NI",IF(CJ51&lt;ESCALA!$E$8,"EP",IF(CJ51&lt;ESCALA!$E$9,"C",IF(CJ51&lt;ESCALA!$E$10,"R","E"))))</f>
        <v>NI</v>
      </c>
      <c r="CC51" s="267" t="str">
        <f>IF(CK51&lt;ESCALA!$E$7,"NI",IF(CK51&lt;ESCALA!$E$8,"EP",IF(CK51&lt;ESCALA!$E$9,"C",IF(CK51&lt;ESCALA!$E$10,"R","E"))))</f>
        <v>NI</v>
      </c>
      <c r="CD51" s="267" t="str">
        <f>IF(CL51&lt;ESCALA!$E$7,"NI",IF(CL51&lt;ESCALA!$E$8,"EP",IF(CL51&lt;ESCALA!$E$9,"C",IF(CL51&lt;ESCALA!$E$10,"R","E"))))</f>
        <v>NI</v>
      </c>
      <c r="CE51" s="269" t="str">
        <f>IF(CM51&lt;ESCALA!$E$7,"NI",IF(CM51&lt;ESCALA!$E$8,"EP",IF(CM51&lt;ESCALA!$E$9,"C",IF(CM51&lt;ESCALA!$E$10,"R","E"))))</f>
        <v>NI</v>
      </c>
      <c r="CF51" s="263">
        <f>'1º ESO'!AJ60</f>
        <v>0</v>
      </c>
      <c r="CG51" s="264">
        <f>'1º ESO'!AK60</f>
        <v>0</v>
      </c>
      <c r="CH51" s="264">
        <f>'1º ESO'!AL60</f>
        <v>0</v>
      </c>
      <c r="CI51" s="264">
        <f>'1º ESO'!AM60</f>
        <v>0</v>
      </c>
      <c r="CJ51" s="264">
        <f>'1º ESO'!AN60</f>
        <v>0</v>
      </c>
      <c r="CK51" s="264">
        <f>'1º ESO'!AO60</f>
        <v>0</v>
      </c>
      <c r="CL51" s="264">
        <f>'1º ESO'!AP60</f>
        <v>0</v>
      </c>
      <c r="CM51" s="264">
        <f>'1º ESO'!AQ60</f>
        <v>0</v>
      </c>
    </row>
    <row r="52" spans="1:91" ht="21" customHeight="1">
      <c r="A52" s="29">
        <v>39</v>
      </c>
      <c r="B52" s="30" t="s">
        <v>139</v>
      </c>
      <c r="C52" s="52"/>
      <c r="D52" s="48"/>
      <c r="E52" s="52"/>
      <c r="F52" s="52"/>
      <c r="G52" s="52"/>
      <c r="H52" s="52"/>
      <c r="I52" s="52"/>
      <c r="J52" s="53"/>
      <c r="K52" s="54"/>
      <c r="L52" s="48"/>
      <c r="M52" s="52"/>
      <c r="N52" s="52"/>
      <c r="O52" s="52"/>
      <c r="P52" s="52"/>
      <c r="Q52" s="52"/>
      <c r="R52" s="53"/>
      <c r="S52" s="54"/>
      <c r="T52" s="48"/>
      <c r="U52" s="52"/>
      <c r="V52" s="52"/>
      <c r="W52" s="52"/>
      <c r="X52" s="52"/>
      <c r="Y52" s="52"/>
      <c r="Z52" s="53"/>
      <c r="AA52" s="54"/>
      <c r="AB52" s="48"/>
      <c r="AC52" s="52"/>
      <c r="AD52" s="52"/>
      <c r="AE52" s="52"/>
      <c r="AF52" s="52"/>
      <c r="AG52" s="52"/>
      <c r="AH52" s="53"/>
      <c r="AI52" s="54"/>
      <c r="AJ52" s="48"/>
      <c r="AK52" s="52"/>
      <c r="AL52" s="52"/>
      <c r="AM52" s="52"/>
      <c r="AN52" s="52"/>
      <c r="AO52" s="52"/>
      <c r="AP52" s="53"/>
      <c r="AQ52" s="54"/>
      <c r="AR52" s="48"/>
      <c r="AS52" s="52"/>
      <c r="AT52" s="52"/>
      <c r="AU52" s="52"/>
      <c r="AV52" s="52"/>
      <c r="AW52" s="52"/>
      <c r="AX52" s="53"/>
      <c r="AY52" s="54"/>
      <c r="AZ52" s="48"/>
      <c r="BA52" s="52"/>
      <c r="BB52" s="52"/>
      <c r="BC52" s="52"/>
      <c r="BD52" s="52"/>
      <c r="BE52" s="52"/>
      <c r="BF52" s="53"/>
      <c r="BG52" s="54"/>
      <c r="BH52" s="48"/>
      <c r="BI52" s="52"/>
      <c r="BJ52" s="52"/>
      <c r="BK52" s="52"/>
      <c r="BL52" s="52"/>
      <c r="BM52" s="52"/>
      <c r="BN52" s="52"/>
      <c r="BO52" s="202"/>
      <c r="BP52" s="52"/>
      <c r="BQ52" s="48"/>
      <c r="BR52" s="52"/>
      <c r="BS52" s="52"/>
      <c r="BT52" s="52"/>
      <c r="BU52" s="52"/>
      <c r="BV52" s="52"/>
      <c r="BW52" s="53"/>
      <c r="BX52" s="268" t="str">
        <f>IF(CF52&lt;ESCALA!$E$7,"NI",IF(CF52&lt;ESCALA!$E$8,"EP",IF(CF52&lt;ESCALA!$E$9,"C",IF(CF52&lt;ESCALA!$E$10,"R","E"))))</f>
        <v>NI</v>
      </c>
      <c r="BY52" s="267" t="str">
        <f>IF(CG52&lt;ESCALA!$E$7,"NI",IF(CG52&lt;ESCALA!$E$8,"EP",IF(CG52&lt;ESCALA!$E$9,"C",IF(CG52&lt;ESCALA!$E$10,"R","E"))))</f>
        <v>NI</v>
      </c>
      <c r="BZ52" s="267" t="str">
        <f>IF(CH52&lt;ESCALA!$E$7,"NI",IF(CH52&lt;ESCALA!$E$8,"EP",IF(CH52&lt;ESCALA!$E$9,"C",IF(CH52&lt;ESCALA!$E$10,"R","E"))))</f>
        <v>NI</v>
      </c>
      <c r="CA52" s="267" t="str">
        <f>IF(CI52&lt;ESCALA!$E$7,"NI",IF(CI52&lt;ESCALA!$E$8,"EP",IF(CI52&lt;ESCALA!$E$9,"C",IF(CI52&lt;ESCALA!$E$10,"R","E"))))</f>
        <v>NI</v>
      </c>
      <c r="CB52" s="267" t="str">
        <f>IF(CJ52&lt;ESCALA!$E$7,"NI",IF(CJ52&lt;ESCALA!$E$8,"EP",IF(CJ52&lt;ESCALA!$E$9,"C",IF(CJ52&lt;ESCALA!$E$10,"R","E"))))</f>
        <v>NI</v>
      </c>
      <c r="CC52" s="267" t="str">
        <f>IF(CK52&lt;ESCALA!$E$7,"NI",IF(CK52&lt;ESCALA!$E$8,"EP",IF(CK52&lt;ESCALA!$E$9,"C",IF(CK52&lt;ESCALA!$E$10,"R","E"))))</f>
        <v>NI</v>
      </c>
      <c r="CD52" s="267" t="str">
        <f>IF(CL52&lt;ESCALA!$E$7,"NI",IF(CL52&lt;ESCALA!$E$8,"EP",IF(CL52&lt;ESCALA!$E$9,"C",IF(CL52&lt;ESCALA!$E$10,"R","E"))))</f>
        <v>NI</v>
      </c>
      <c r="CE52" s="269" t="str">
        <f>IF(CM52&lt;ESCALA!$E$7,"NI",IF(CM52&lt;ESCALA!$E$8,"EP",IF(CM52&lt;ESCALA!$E$9,"C",IF(CM52&lt;ESCALA!$E$10,"R","E"))))</f>
        <v>NI</v>
      </c>
      <c r="CF52" s="263">
        <f>'1º ESO'!AJ61</f>
        <v>0</v>
      </c>
      <c r="CG52" s="264">
        <f>'1º ESO'!AK61</f>
        <v>0</v>
      </c>
      <c r="CH52" s="264">
        <f>'1º ESO'!AL61</f>
        <v>0</v>
      </c>
      <c r="CI52" s="264">
        <f>'1º ESO'!AM61</f>
        <v>0</v>
      </c>
      <c r="CJ52" s="264">
        <f>'1º ESO'!AN61</f>
        <v>0</v>
      </c>
      <c r="CK52" s="264">
        <f>'1º ESO'!AO61</f>
        <v>0</v>
      </c>
      <c r="CL52" s="264">
        <f>'1º ESO'!AP61</f>
        <v>0</v>
      </c>
      <c r="CM52" s="264">
        <f>'1º ESO'!AQ61</f>
        <v>0</v>
      </c>
    </row>
    <row r="53" spans="1:91" ht="21" customHeight="1" thickBot="1">
      <c r="A53" s="67">
        <v>40</v>
      </c>
      <c r="B53" s="31" t="s">
        <v>140</v>
      </c>
      <c r="C53" s="58"/>
      <c r="D53" s="59"/>
      <c r="E53" s="58"/>
      <c r="F53" s="58"/>
      <c r="G53" s="58"/>
      <c r="H53" s="58"/>
      <c r="I53" s="58"/>
      <c r="J53" s="60"/>
      <c r="K53" s="61"/>
      <c r="L53" s="59"/>
      <c r="M53" s="58"/>
      <c r="N53" s="58"/>
      <c r="O53" s="58"/>
      <c r="P53" s="58"/>
      <c r="Q53" s="58"/>
      <c r="R53" s="60"/>
      <c r="S53" s="61"/>
      <c r="T53" s="59"/>
      <c r="U53" s="58"/>
      <c r="V53" s="58"/>
      <c r="W53" s="58"/>
      <c r="X53" s="58"/>
      <c r="Y53" s="58"/>
      <c r="Z53" s="60"/>
      <c r="AA53" s="61"/>
      <c r="AB53" s="59"/>
      <c r="AC53" s="58"/>
      <c r="AD53" s="58"/>
      <c r="AE53" s="58"/>
      <c r="AF53" s="58"/>
      <c r="AG53" s="58"/>
      <c r="AH53" s="60"/>
      <c r="AI53" s="61"/>
      <c r="AJ53" s="59"/>
      <c r="AK53" s="58"/>
      <c r="AL53" s="58"/>
      <c r="AM53" s="58"/>
      <c r="AN53" s="58"/>
      <c r="AO53" s="58"/>
      <c r="AP53" s="60"/>
      <c r="AQ53" s="61"/>
      <c r="AR53" s="59"/>
      <c r="AS53" s="58"/>
      <c r="AT53" s="58"/>
      <c r="AU53" s="58"/>
      <c r="AV53" s="58"/>
      <c r="AW53" s="58"/>
      <c r="AX53" s="60"/>
      <c r="AY53" s="61"/>
      <c r="AZ53" s="59"/>
      <c r="BA53" s="58"/>
      <c r="BB53" s="58"/>
      <c r="BC53" s="58"/>
      <c r="BD53" s="58"/>
      <c r="BE53" s="58"/>
      <c r="BF53" s="60"/>
      <c r="BG53" s="61"/>
      <c r="BH53" s="59"/>
      <c r="BI53" s="58"/>
      <c r="BJ53" s="58"/>
      <c r="BK53" s="58"/>
      <c r="BL53" s="58"/>
      <c r="BM53" s="58"/>
      <c r="BN53" s="58"/>
      <c r="BO53" s="203"/>
      <c r="BP53" s="58"/>
      <c r="BQ53" s="59"/>
      <c r="BR53" s="58"/>
      <c r="BS53" s="58"/>
      <c r="BT53" s="58"/>
      <c r="BU53" s="58"/>
      <c r="BV53" s="58"/>
      <c r="BW53" s="60"/>
      <c r="BX53" s="260" t="str">
        <f>IF(CF53&lt;ESCALA!$E$7,"NI",IF(CF53&lt;ESCALA!$E$8,"EP",IF(CF53&lt;ESCALA!$E$9,"C",IF(CF53&lt;ESCALA!$E$10,"R","E"))))</f>
        <v>NI</v>
      </c>
      <c r="BY53" s="261" t="str">
        <f>IF(CG53&lt;ESCALA!$E$7,"NI",IF(CG53&lt;ESCALA!$E$8,"EP",IF(CG53&lt;ESCALA!$E$9,"C",IF(CG53&lt;ESCALA!$E$10,"R","E"))))</f>
        <v>NI</v>
      </c>
      <c r="BZ53" s="261" t="str">
        <f>IF(CH53&lt;ESCALA!$E$7,"NI",IF(CH53&lt;ESCALA!$E$8,"EP",IF(CH53&lt;ESCALA!$E$9,"C",IF(CH53&lt;ESCALA!$E$10,"R","E"))))</f>
        <v>NI</v>
      </c>
      <c r="CA53" s="261" t="str">
        <f>IF(CI53&lt;ESCALA!$E$7,"NI",IF(CI53&lt;ESCALA!$E$8,"EP",IF(CI53&lt;ESCALA!$E$9,"C",IF(CI53&lt;ESCALA!$E$10,"R","E"))))</f>
        <v>NI</v>
      </c>
      <c r="CB53" s="261" t="str">
        <f>IF(CJ53&lt;ESCALA!$E$7,"NI",IF(CJ53&lt;ESCALA!$E$8,"EP",IF(CJ53&lt;ESCALA!$E$9,"C",IF(CJ53&lt;ESCALA!$E$10,"R","E"))))</f>
        <v>NI</v>
      </c>
      <c r="CC53" s="261" t="str">
        <f>IF(CK53&lt;ESCALA!$E$7,"NI",IF(CK53&lt;ESCALA!$E$8,"EP",IF(CK53&lt;ESCALA!$E$9,"C",IF(CK53&lt;ESCALA!$E$10,"R","E"))))</f>
        <v>NI</v>
      </c>
      <c r="CD53" s="261" t="str">
        <f>IF(CL53&lt;ESCALA!$E$7,"NI",IF(CL53&lt;ESCALA!$E$8,"EP",IF(CL53&lt;ESCALA!$E$9,"C",IF(CL53&lt;ESCALA!$E$10,"R","E"))))</f>
        <v>NI</v>
      </c>
      <c r="CE53" s="262" t="str">
        <f>IF(CM53&lt;ESCALA!$E$7,"NI",IF(CM53&lt;ESCALA!$E$8,"EP",IF(CM53&lt;ESCALA!$E$9,"C",IF(CM53&lt;ESCALA!$E$10,"R","E"))))</f>
        <v>NI</v>
      </c>
      <c r="CF53" s="265">
        <f>'1º ESO'!AJ62</f>
        <v>0</v>
      </c>
      <c r="CG53" s="266">
        <f>'1º ESO'!AK62</f>
        <v>0</v>
      </c>
      <c r="CH53" s="266">
        <f>'1º ESO'!AL62</f>
        <v>0</v>
      </c>
      <c r="CI53" s="266">
        <f>'1º ESO'!AM62</f>
        <v>0</v>
      </c>
      <c r="CJ53" s="266">
        <f>'1º ESO'!AN62</f>
        <v>0</v>
      </c>
      <c r="CK53" s="266">
        <f>'1º ESO'!AO62</f>
        <v>0</v>
      </c>
      <c r="CL53" s="266">
        <f>'1º ESO'!AP62</f>
        <v>0</v>
      </c>
      <c r="CM53" s="266">
        <f>'1º ESO'!AQ62</f>
        <v>0</v>
      </c>
    </row>
  </sheetData>
  <mergeCells count="19">
    <mergeCell ref="CF11:CM12"/>
    <mergeCell ref="E7:F7"/>
    <mergeCell ref="AQ12:AX12"/>
    <mergeCell ref="AY12:BF12"/>
    <mergeCell ref="BG12:BN12"/>
    <mergeCell ref="C12:J12"/>
    <mergeCell ref="K12:R12"/>
    <mergeCell ref="S12:Z12"/>
    <mergeCell ref="AA12:AH12"/>
    <mergeCell ref="AI12:AP12"/>
    <mergeCell ref="C9:D9"/>
    <mergeCell ref="E9:G9"/>
    <mergeCell ref="C7:D7"/>
    <mergeCell ref="BX11:CE12"/>
    <mergeCell ref="BX4:BY5"/>
    <mergeCell ref="BX7:BY9"/>
    <mergeCell ref="A11:B12"/>
    <mergeCell ref="C11:BN11"/>
    <mergeCell ref="BO11:BW1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Materia no válida" error="Introducir una materia válida del currículo para el nivel seleccionado" xr:uid="{930FB4A1-B6A4-684F-81F0-5F8651F1E3EE}">
          <x14:formula1>
            <xm:f>'1º ESO'!$B$12:$B$15</xm:f>
          </x14:formula1>
          <xm:sqref>BO14:BO53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5468-126B-2243-854F-A6EFE6B6C6F4}">
  <dimension ref="A3:CU53"/>
  <sheetViews>
    <sheetView showGridLines="0" workbookViewId="0">
      <pane xSplit="2" ySplit="13" topLeftCell="C14" activePane="bottomRight" state="frozen"/>
      <selection pane="topRight" activeCell="C1" sqref="C1"/>
      <selection pane="bottomLeft" activeCell="A6" sqref="A6"/>
      <selection pane="bottomRight" activeCell="CN11" sqref="CN11:CU12"/>
    </sheetView>
  </sheetViews>
  <sheetFormatPr baseColWidth="10" defaultRowHeight="16"/>
  <cols>
    <col min="1" max="1" width="3.33203125" bestFit="1" customWidth="1"/>
    <col min="2" max="2" width="41.1640625" bestFit="1" customWidth="1"/>
    <col min="3" max="3" width="5.33203125" bestFit="1" customWidth="1"/>
    <col min="4" max="4" width="5.1640625" bestFit="1" customWidth="1"/>
    <col min="5" max="5" width="6.6640625" bestFit="1" customWidth="1"/>
    <col min="6" max="6" width="5.1640625" bestFit="1" customWidth="1"/>
    <col min="7" max="7" width="8.1640625" bestFit="1" customWidth="1"/>
    <col min="8" max="9" width="5.1640625" bestFit="1" customWidth="1"/>
    <col min="10" max="10" width="7" bestFit="1" customWidth="1"/>
    <col min="11" max="11" width="5.33203125" bestFit="1" customWidth="1"/>
    <col min="12" max="12" width="5.1640625" bestFit="1" customWidth="1"/>
    <col min="13" max="13" width="6.6640625" bestFit="1" customWidth="1"/>
    <col min="14" max="14" width="5.1640625" bestFit="1" customWidth="1"/>
    <col min="15" max="15" width="8.1640625" bestFit="1" customWidth="1"/>
    <col min="16" max="17" width="5.1640625" bestFit="1" customWidth="1"/>
    <col min="18" max="18" width="7" bestFit="1" customWidth="1"/>
    <col min="19" max="19" width="5.33203125" bestFit="1" customWidth="1"/>
    <col min="20" max="20" width="5.1640625" bestFit="1" customWidth="1"/>
    <col min="21" max="21" width="6.6640625" bestFit="1" customWidth="1"/>
    <col min="22" max="22" width="5.1640625" bestFit="1" customWidth="1"/>
    <col min="23" max="23" width="8.33203125" bestFit="1" customWidth="1"/>
    <col min="24" max="25" width="5.1640625" bestFit="1" customWidth="1"/>
    <col min="26" max="26" width="7" bestFit="1" customWidth="1"/>
    <col min="27" max="27" width="5.33203125" bestFit="1" customWidth="1"/>
    <col min="28" max="28" width="5.1640625" bestFit="1" customWidth="1"/>
    <col min="29" max="29" width="6.6640625" bestFit="1" customWidth="1"/>
    <col min="30" max="30" width="5.1640625" bestFit="1" customWidth="1"/>
    <col min="31" max="31" width="8.33203125" bestFit="1" customWidth="1"/>
    <col min="32" max="33" width="5.1640625" bestFit="1" customWidth="1"/>
    <col min="34" max="34" width="7" bestFit="1" customWidth="1"/>
    <col min="35" max="35" width="5.33203125" bestFit="1" customWidth="1"/>
    <col min="36" max="36" width="5.1640625" bestFit="1" customWidth="1"/>
    <col min="37" max="37" width="6.6640625" bestFit="1" customWidth="1"/>
    <col min="38" max="38" width="5.1640625" bestFit="1" customWidth="1"/>
    <col min="39" max="39" width="8.33203125" bestFit="1" customWidth="1"/>
    <col min="40" max="41" width="5.1640625" bestFit="1" customWidth="1"/>
    <col min="42" max="42" width="7" bestFit="1" customWidth="1"/>
    <col min="43" max="44" width="5.83203125" customWidth="1"/>
    <col min="45" max="45" width="6.6640625" bestFit="1" customWidth="1"/>
    <col min="46" max="46" width="5.1640625" bestFit="1" customWidth="1"/>
    <col min="47" max="47" width="8.33203125" bestFit="1" customWidth="1"/>
    <col min="48" max="49" width="5.1640625" bestFit="1" customWidth="1"/>
    <col min="50" max="74" width="7" customWidth="1"/>
    <col min="75" max="75" width="48.6640625" style="32" customWidth="1"/>
    <col min="76" max="83" width="7" customWidth="1"/>
    <col min="84" max="91" width="9.6640625" customWidth="1"/>
  </cols>
  <sheetData>
    <row r="3" spans="1:99" ht="17" thickBot="1"/>
    <row r="4" spans="1:99">
      <c r="CF4" s="322" t="s">
        <v>213</v>
      </c>
      <c r="CG4" s="323"/>
      <c r="CH4" s="286" t="s">
        <v>214</v>
      </c>
      <c r="CI4" s="286"/>
      <c r="CJ4" s="286"/>
      <c r="CK4" s="286"/>
      <c r="CL4" s="286"/>
      <c r="CM4" s="286"/>
      <c r="CN4" s="286"/>
      <c r="CO4" s="286"/>
      <c r="CP4" s="286"/>
      <c r="CQ4" s="287"/>
    </row>
    <row r="5" spans="1:99" ht="17" thickBot="1">
      <c r="CF5" s="324"/>
      <c r="CG5" s="325"/>
      <c r="CH5" s="288" t="s">
        <v>215</v>
      </c>
      <c r="CI5" s="288"/>
      <c r="CJ5" s="288"/>
      <c r="CK5" s="288"/>
      <c r="CL5" s="288"/>
      <c r="CM5" s="288"/>
      <c r="CN5" s="288"/>
      <c r="CO5" s="288"/>
      <c r="CP5" s="288"/>
      <c r="CQ5" s="289"/>
    </row>
    <row r="6" spans="1:99" ht="19" thickBot="1">
      <c r="CF6" s="276"/>
      <c r="CG6" s="276"/>
      <c r="CH6" s="277"/>
      <c r="CI6" s="278"/>
      <c r="CJ6" s="278"/>
      <c r="CK6" s="279"/>
      <c r="CL6" s="279"/>
      <c r="CM6" s="279"/>
    </row>
    <row r="7" spans="1:99">
      <c r="C7" s="353" t="s">
        <v>174</v>
      </c>
      <c r="D7" s="353"/>
      <c r="E7" s="351" t="s">
        <v>201</v>
      </c>
      <c r="F7" s="351"/>
      <c r="CF7" s="326" t="s">
        <v>216</v>
      </c>
      <c r="CG7" s="327"/>
      <c r="CH7" s="280" t="s">
        <v>217</v>
      </c>
      <c r="CI7" s="280"/>
      <c r="CJ7" s="280"/>
      <c r="CK7" s="280"/>
      <c r="CL7" s="280"/>
      <c r="CM7" s="280"/>
      <c r="CN7" s="280"/>
      <c r="CO7" s="280"/>
      <c r="CP7" s="280"/>
      <c r="CQ7" s="281"/>
    </row>
    <row r="8" spans="1:99">
      <c r="CF8" s="328"/>
      <c r="CG8" s="329"/>
      <c r="CH8" s="285" t="s">
        <v>218</v>
      </c>
      <c r="CI8" s="285"/>
      <c r="CJ8" s="285"/>
      <c r="CK8" s="285"/>
      <c r="CL8" s="285"/>
      <c r="CM8" s="285"/>
      <c r="CN8" s="285"/>
      <c r="CO8" s="285"/>
      <c r="CP8" s="285"/>
      <c r="CQ8" s="282"/>
    </row>
    <row r="9" spans="1:99" ht="17" thickBot="1">
      <c r="C9" s="353" t="s">
        <v>172</v>
      </c>
      <c r="D9" s="353"/>
      <c r="E9" s="351" t="s">
        <v>202</v>
      </c>
      <c r="F9" s="351"/>
      <c r="G9" s="351"/>
      <c r="CF9" s="330"/>
      <c r="CG9" s="331"/>
      <c r="CH9" s="283" t="s">
        <v>219</v>
      </c>
      <c r="CI9" s="283"/>
      <c r="CJ9" s="283"/>
      <c r="CK9" s="283"/>
      <c r="CL9" s="283"/>
      <c r="CM9" s="283"/>
      <c r="CN9" s="283"/>
      <c r="CO9" s="283"/>
      <c r="CP9" s="283"/>
      <c r="CQ9" s="284"/>
    </row>
    <row r="10" spans="1:99" s="116" customFormat="1" ht="33" customHeight="1" thickBot="1">
      <c r="BW10" s="192"/>
    </row>
    <row r="11" spans="1:99" ht="30" customHeight="1" thickBot="1">
      <c r="A11" s="332" t="s">
        <v>181</v>
      </c>
      <c r="B11" s="333"/>
      <c r="C11" s="336" t="s">
        <v>177</v>
      </c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7"/>
      <c r="BS11" s="337"/>
      <c r="BT11" s="337"/>
      <c r="BU11" s="337"/>
      <c r="BV11" s="338"/>
      <c r="BW11" s="339" t="s">
        <v>160</v>
      </c>
      <c r="BX11" s="340"/>
      <c r="BY11" s="340"/>
      <c r="BZ11" s="340"/>
      <c r="CA11" s="340"/>
      <c r="CB11" s="340"/>
      <c r="CC11" s="340"/>
      <c r="CD11" s="340"/>
      <c r="CE11" s="341"/>
      <c r="CF11" s="316" t="s">
        <v>212</v>
      </c>
      <c r="CG11" s="317"/>
      <c r="CH11" s="317"/>
      <c r="CI11" s="317"/>
      <c r="CJ11" s="317"/>
      <c r="CK11" s="317"/>
      <c r="CL11" s="317"/>
      <c r="CM11" s="318"/>
      <c r="CN11" s="345" t="s">
        <v>220</v>
      </c>
      <c r="CO11" s="346"/>
      <c r="CP11" s="346"/>
      <c r="CQ11" s="346"/>
      <c r="CR11" s="346"/>
      <c r="CS11" s="346"/>
      <c r="CT11" s="346"/>
      <c r="CU11" s="347"/>
    </row>
    <row r="12" spans="1:99" ht="26" customHeight="1" thickBot="1">
      <c r="A12" s="334"/>
      <c r="B12" s="335"/>
      <c r="C12" s="332" t="s">
        <v>80</v>
      </c>
      <c r="D12" s="352"/>
      <c r="E12" s="352"/>
      <c r="F12" s="352"/>
      <c r="G12" s="352"/>
      <c r="H12" s="352"/>
      <c r="I12" s="352"/>
      <c r="J12" s="333"/>
      <c r="K12" s="332" t="s">
        <v>82</v>
      </c>
      <c r="L12" s="352"/>
      <c r="M12" s="352"/>
      <c r="N12" s="352"/>
      <c r="O12" s="352"/>
      <c r="P12" s="352"/>
      <c r="Q12" s="352"/>
      <c r="R12" s="333"/>
      <c r="S12" s="332" t="s">
        <v>141</v>
      </c>
      <c r="T12" s="352"/>
      <c r="U12" s="352"/>
      <c r="V12" s="352"/>
      <c r="W12" s="352"/>
      <c r="X12" s="352"/>
      <c r="Y12" s="352"/>
      <c r="Z12" s="333"/>
      <c r="AA12" s="332" t="s">
        <v>79</v>
      </c>
      <c r="AB12" s="352"/>
      <c r="AC12" s="352"/>
      <c r="AD12" s="352"/>
      <c r="AE12" s="352"/>
      <c r="AF12" s="352"/>
      <c r="AG12" s="352"/>
      <c r="AH12" s="333"/>
      <c r="AI12" s="332" t="s">
        <v>77</v>
      </c>
      <c r="AJ12" s="352"/>
      <c r="AK12" s="352"/>
      <c r="AL12" s="352"/>
      <c r="AM12" s="352"/>
      <c r="AN12" s="352"/>
      <c r="AO12" s="352"/>
      <c r="AP12" s="333"/>
      <c r="AQ12" s="332" t="s">
        <v>78</v>
      </c>
      <c r="AR12" s="352"/>
      <c r="AS12" s="352"/>
      <c r="AT12" s="352"/>
      <c r="AU12" s="352"/>
      <c r="AV12" s="352"/>
      <c r="AW12" s="352"/>
      <c r="AX12" s="333"/>
      <c r="AY12" s="332" t="s">
        <v>83</v>
      </c>
      <c r="AZ12" s="352"/>
      <c r="BA12" s="352"/>
      <c r="BB12" s="352"/>
      <c r="BC12" s="352"/>
      <c r="BD12" s="352"/>
      <c r="BE12" s="352"/>
      <c r="BF12" s="333"/>
      <c r="BG12" s="332" t="s">
        <v>59</v>
      </c>
      <c r="BH12" s="352"/>
      <c r="BI12" s="352"/>
      <c r="BJ12" s="352"/>
      <c r="BK12" s="352"/>
      <c r="BL12" s="352"/>
      <c r="BM12" s="352"/>
      <c r="BN12" s="333"/>
      <c r="BO12" s="352" t="s">
        <v>58</v>
      </c>
      <c r="BP12" s="352"/>
      <c r="BQ12" s="352"/>
      <c r="BR12" s="352"/>
      <c r="BS12" s="352"/>
      <c r="BT12" s="352"/>
      <c r="BU12" s="352"/>
      <c r="BV12" s="333"/>
      <c r="BW12" s="342"/>
      <c r="BX12" s="343"/>
      <c r="BY12" s="343"/>
      <c r="BZ12" s="343"/>
      <c r="CA12" s="343"/>
      <c r="CB12" s="343"/>
      <c r="CC12" s="343"/>
      <c r="CD12" s="343"/>
      <c r="CE12" s="344"/>
      <c r="CF12" s="319"/>
      <c r="CG12" s="320"/>
      <c r="CH12" s="320"/>
      <c r="CI12" s="320"/>
      <c r="CJ12" s="320"/>
      <c r="CK12" s="320"/>
      <c r="CL12" s="320"/>
      <c r="CM12" s="321"/>
      <c r="CN12" s="348"/>
      <c r="CO12" s="349"/>
      <c r="CP12" s="349"/>
      <c r="CQ12" s="349"/>
      <c r="CR12" s="349"/>
      <c r="CS12" s="349"/>
      <c r="CT12" s="349"/>
      <c r="CU12" s="350"/>
    </row>
    <row r="13" spans="1:99" ht="19" thickBot="1">
      <c r="A13" s="62" t="s">
        <v>0</v>
      </c>
      <c r="B13" s="63" t="s">
        <v>93</v>
      </c>
      <c r="C13" s="22" t="s">
        <v>94</v>
      </c>
      <c r="D13" s="23" t="s">
        <v>95</v>
      </c>
      <c r="E13" s="23" t="s">
        <v>96</v>
      </c>
      <c r="F13" s="23" t="s">
        <v>97</v>
      </c>
      <c r="G13" s="23" t="s">
        <v>98</v>
      </c>
      <c r="H13" s="23" t="s">
        <v>99</v>
      </c>
      <c r="I13" s="23" t="s">
        <v>100</v>
      </c>
      <c r="J13" s="24" t="s">
        <v>72</v>
      </c>
      <c r="K13" s="22" t="s">
        <v>94</v>
      </c>
      <c r="L13" s="23" t="s">
        <v>95</v>
      </c>
      <c r="M13" s="23" t="s">
        <v>96</v>
      </c>
      <c r="N13" s="23" t="s">
        <v>97</v>
      </c>
      <c r="O13" s="23" t="s">
        <v>98</v>
      </c>
      <c r="P13" s="23" t="s">
        <v>99</v>
      </c>
      <c r="Q13" s="23" t="s">
        <v>100</v>
      </c>
      <c r="R13" s="24" t="s">
        <v>72</v>
      </c>
      <c r="S13" s="22" t="s">
        <v>94</v>
      </c>
      <c r="T13" s="23" t="s">
        <v>95</v>
      </c>
      <c r="U13" s="23" t="s">
        <v>96</v>
      </c>
      <c r="V13" s="23" t="s">
        <v>97</v>
      </c>
      <c r="W13" s="23" t="s">
        <v>98</v>
      </c>
      <c r="X13" s="23" t="s">
        <v>99</v>
      </c>
      <c r="Y13" s="23" t="s">
        <v>100</v>
      </c>
      <c r="Z13" s="24" t="s">
        <v>72</v>
      </c>
      <c r="AA13" s="22" t="s">
        <v>94</v>
      </c>
      <c r="AB13" s="23" t="s">
        <v>95</v>
      </c>
      <c r="AC13" s="23" t="s">
        <v>96</v>
      </c>
      <c r="AD13" s="23" t="s">
        <v>97</v>
      </c>
      <c r="AE13" s="23" t="s">
        <v>98</v>
      </c>
      <c r="AF13" s="23" t="s">
        <v>99</v>
      </c>
      <c r="AG13" s="23" t="s">
        <v>100</v>
      </c>
      <c r="AH13" s="24" t="s">
        <v>72</v>
      </c>
      <c r="AI13" s="22" t="s">
        <v>94</v>
      </c>
      <c r="AJ13" s="23" t="s">
        <v>95</v>
      </c>
      <c r="AK13" s="23" t="s">
        <v>96</v>
      </c>
      <c r="AL13" s="23" t="s">
        <v>97</v>
      </c>
      <c r="AM13" s="23" t="s">
        <v>98</v>
      </c>
      <c r="AN13" s="23" t="s">
        <v>99</v>
      </c>
      <c r="AO13" s="23" t="s">
        <v>100</v>
      </c>
      <c r="AP13" s="24" t="s">
        <v>72</v>
      </c>
      <c r="AQ13" s="22" t="s">
        <v>94</v>
      </c>
      <c r="AR13" s="23" t="s">
        <v>95</v>
      </c>
      <c r="AS13" s="23" t="s">
        <v>96</v>
      </c>
      <c r="AT13" s="23" t="s">
        <v>97</v>
      </c>
      <c r="AU13" s="23" t="s">
        <v>98</v>
      </c>
      <c r="AV13" s="23" t="s">
        <v>99</v>
      </c>
      <c r="AW13" s="23" t="s">
        <v>100</v>
      </c>
      <c r="AX13" s="24" t="s">
        <v>72</v>
      </c>
      <c r="AY13" s="22" t="s">
        <v>94</v>
      </c>
      <c r="AZ13" s="23" t="s">
        <v>95</v>
      </c>
      <c r="BA13" s="23" t="s">
        <v>96</v>
      </c>
      <c r="BB13" s="23" t="s">
        <v>97</v>
      </c>
      <c r="BC13" s="23" t="s">
        <v>98</v>
      </c>
      <c r="BD13" s="23" t="s">
        <v>99</v>
      </c>
      <c r="BE13" s="23" t="s">
        <v>100</v>
      </c>
      <c r="BF13" s="24" t="s">
        <v>72</v>
      </c>
      <c r="BG13" s="22" t="s">
        <v>94</v>
      </c>
      <c r="BH13" s="23" t="s">
        <v>95</v>
      </c>
      <c r="BI13" s="23" t="s">
        <v>96</v>
      </c>
      <c r="BJ13" s="23" t="s">
        <v>97</v>
      </c>
      <c r="BK13" s="23" t="s">
        <v>98</v>
      </c>
      <c r="BL13" s="23" t="s">
        <v>99</v>
      </c>
      <c r="BM13" s="23" t="s">
        <v>100</v>
      </c>
      <c r="BN13" s="24" t="s">
        <v>72</v>
      </c>
      <c r="BO13" s="23" t="s">
        <v>94</v>
      </c>
      <c r="BP13" s="23" t="s">
        <v>95</v>
      </c>
      <c r="BQ13" s="23" t="s">
        <v>96</v>
      </c>
      <c r="BR13" s="23" t="s">
        <v>97</v>
      </c>
      <c r="BS13" s="23" t="s">
        <v>98</v>
      </c>
      <c r="BT13" s="23" t="s">
        <v>99</v>
      </c>
      <c r="BU13" s="23" t="s">
        <v>100</v>
      </c>
      <c r="BV13" s="24" t="s">
        <v>72</v>
      </c>
      <c r="BW13" s="23" t="s">
        <v>142</v>
      </c>
      <c r="BX13" s="22" t="s">
        <v>94</v>
      </c>
      <c r="BY13" s="23" t="s">
        <v>95</v>
      </c>
      <c r="BZ13" s="23" t="s">
        <v>96</v>
      </c>
      <c r="CA13" s="23" t="s">
        <v>97</v>
      </c>
      <c r="CB13" s="23" t="s">
        <v>98</v>
      </c>
      <c r="CC13" s="23" t="s">
        <v>99</v>
      </c>
      <c r="CD13" s="23" t="s">
        <v>100</v>
      </c>
      <c r="CE13" s="24" t="s">
        <v>72</v>
      </c>
      <c r="CF13" s="270" t="s">
        <v>94</v>
      </c>
      <c r="CG13" s="271" t="s">
        <v>95</v>
      </c>
      <c r="CH13" s="271" t="s">
        <v>96</v>
      </c>
      <c r="CI13" s="271" t="s">
        <v>97</v>
      </c>
      <c r="CJ13" s="271" t="s">
        <v>98</v>
      </c>
      <c r="CK13" s="271" t="s">
        <v>99</v>
      </c>
      <c r="CL13" s="271" t="s">
        <v>100</v>
      </c>
      <c r="CM13" s="272" t="s">
        <v>72</v>
      </c>
      <c r="CN13" s="296" t="s">
        <v>94</v>
      </c>
      <c r="CO13" s="297" t="s">
        <v>95</v>
      </c>
      <c r="CP13" s="297" t="s">
        <v>96</v>
      </c>
      <c r="CQ13" s="297" t="s">
        <v>97</v>
      </c>
      <c r="CR13" s="297" t="s">
        <v>98</v>
      </c>
      <c r="CS13" s="297" t="s">
        <v>99</v>
      </c>
      <c r="CT13" s="297" t="s">
        <v>100</v>
      </c>
      <c r="CU13" s="298" t="s">
        <v>72</v>
      </c>
    </row>
    <row r="14" spans="1:99" ht="21" customHeight="1">
      <c r="A14" s="64">
        <v>1</v>
      </c>
      <c r="B14" s="26" t="s">
        <v>101</v>
      </c>
      <c r="C14" s="39">
        <v>5</v>
      </c>
      <c r="D14" s="40">
        <v>5</v>
      </c>
      <c r="E14" s="40">
        <v>5</v>
      </c>
      <c r="F14" s="40">
        <v>5</v>
      </c>
      <c r="G14" s="40">
        <v>5</v>
      </c>
      <c r="H14" s="40">
        <v>5</v>
      </c>
      <c r="I14" s="40">
        <v>5</v>
      </c>
      <c r="J14" s="41">
        <v>5</v>
      </c>
      <c r="K14" s="39">
        <v>5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1">
        <v>5</v>
      </c>
      <c r="S14" s="39">
        <v>5</v>
      </c>
      <c r="T14" s="40">
        <v>5</v>
      </c>
      <c r="U14" s="40">
        <v>5</v>
      </c>
      <c r="V14" s="40">
        <v>5</v>
      </c>
      <c r="W14" s="40">
        <v>5</v>
      </c>
      <c r="X14" s="40">
        <v>5</v>
      </c>
      <c r="Y14" s="40">
        <v>5</v>
      </c>
      <c r="Z14" s="41">
        <v>5</v>
      </c>
      <c r="AA14" s="39">
        <v>5</v>
      </c>
      <c r="AB14" s="40">
        <v>5</v>
      </c>
      <c r="AC14" s="40">
        <v>5</v>
      </c>
      <c r="AD14" s="40">
        <v>5</v>
      </c>
      <c r="AE14" s="40">
        <v>5</v>
      </c>
      <c r="AF14" s="40">
        <v>5</v>
      </c>
      <c r="AG14" s="40">
        <v>5</v>
      </c>
      <c r="AH14" s="41">
        <v>5</v>
      </c>
      <c r="AI14" s="39">
        <v>5</v>
      </c>
      <c r="AJ14" s="40">
        <v>5</v>
      </c>
      <c r="AK14" s="40">
        <v>5</v>
      </c>
      <c r="AL14" s="40">
        <v>5</v>
      </c>
      <c r="AM14" s="40">
        <v>5</v>
      </c>
      <c r="AN14" s="40">
        <v>5</v>
      </c>
      <c r="AO14" s="40">
        <v>5</v>
      </c>
      <c r="AP14" s="41">
        <v>5</v>
      </c>
      <c r="AQ14" s="39">
        <v>5</v>
      </c>
      <c r="AR14" s="40">
        <v>5</v>
      </c>
      <c r="AS14" s="40">
        <v>5</v>
      </c>
      <c r="AT14" s="40">
        <v>5</v>
      </c>
      <c r="AU14" s="40">
        <v>5</v>
      </c>
      <c r="AV14" s="40">
        <v>5</v>
      </c>
      <c r="AW14" s="40">
        <v>5</v>
      </c>
      <c r="AX14" s="41">
        <v>5</v>
      </c>
      <c r="AY14" s="39">
        <v>5</v>
      </c>
      <c r="AZ14" s="40">
        <v>5</v>
      </c>
      <c r="BA14" s="40">
        <v>5</v>
      </c>
      <c r="BB14" s="40">
        <v>5</v>
      </c>
      <c r="BC14" s="40">
        <v>5</v>
      </c>
      <c r="BD14" s="40">
        <v>5</v>
      </c>
      <c r="BE14" s="40">
        <v>5</v>
      </c>
      <c r="BF14" s="41">
        <v>5</v>
      </c>
      <c r="BG14" s="239">
        <v>5</v>
      </c>
      <c r="BH14" s="40">
        <v>5</v>
      </c>
      <c r="BI14" s="40">
        <v>5</v>
      </c>
      <c r="BJ14" s="40">
        <v>5</v>
      </c>
      <c r="BK14" s="40">
        <v>5</v>
      </c>
      <c r="BL14" s="40">
        <v>5</v>
      </c>
      <c r="BM14" s="40">
        <v>5</v>
      </c>
      <c r="BN14" s="41">
        <v>5</v>
      </c>
      <c r="BO14" s="39">
        <v>5</v>
      </c>
      <c r="BP14" s="40">
        <v>5</v>
      </c>
      <c r="BQ14" s="40">
        <v>5</v>
      </c>
      <c r="BR14" s="40">
        <v>5</v>
      </c>
      <c r="BS14" s="40">
        <v>5</v>
      </c>
      <c r="BT14" s="40">
        <v>5</v>
      </c>
      <c r="BU14" s="40">
        <v>5</v>
      </c>
      <c r="BV14" s="40">
        <v>5</v>
      </c>
      <c r="BW14" s="200" t="s">
        <v>84</v>
      </c>
      <c r="BX14" s="39">
        <v>5</v>
      </c>
      <c r="BY14" s="40">
        <v>5</v>
      </c>
      <c r="BZ14" s="40">
        <v>5</v>
      </c>
      <c r="CA14" s="40">
        <v>5</v>
      </c>
      <c r="CB14" s="40">
        <v>5</v>
      </c>
      <c r="CC14" s="40">
        <v>5</v>
      </c>
      <c r="CD14" s="40">
        <v>5</v>
      </c>
      <c r="CE14" s="40">
        <v>5</v>
      </c>
      <c r="CF14" s="257" t="str">
        <f>IF(CN14&lt;ESCALA!$E$7,"NI",IF(CN14&lt;ESCALA!$E$8,"EP",IF(CN14&lt;ESCALA!$E$9,"C",IF(CN14&lt;ESCALA!$E$10,"R","E"))))</f>
        <v>E</v>
      </c>
      <c r="CG14" s="258" t="str">
        <f>IF(CO14&lt;ESCALA!$E$7,"NI",IF(CO14&lt;ESCALA!$E$8,"EP",IF(CO14&lt;ESCALA!$E$9,"C",IF(CO14&lt;ESCALA!$E$10,"R","E"))))</f>
        <v>E</v>
      </c>
      <c r="CH14" s="258" t="str">
        <f>IF(CP14&lt;ESCALA!$E$7,"NI",IF(CP14&lt;ESCALA!$E$8,"EP",IF(CP14&lt;ESCALA!$E$9,"C",IF(CP14&lt;ESCALA!$E$10,"R","E"))))</f>
        <v>E</v>
      </c>
      <c r="CI14" s="258" t="str">
        <f>IF(CQ14&lt;ESCALA!$E$7,"NI",IF(CQ14&lt;ESCALA!$E$8,"EP",IF(CQ14&lt;ESCALA!$E$9,"C",IF(CQ14&lt;ESCALA!$E$10,"R","E"))))</f>
        <v>E</v>
      </c>
      <c r="CJ14" s="258" t="str">
        <f>IF(CR14&lt;ESCALA!$E$7,"NI",IF(CR14&lt;ESCALA!$E$8,"EP",IF(CR14&lt;ESCALA!$E$9,"C",IF(CR14&lt;ESCALA!$E$10,"R","E"))))</f>
        <v>E</v>
      </c>
      <c r="CK14" s="258" t="str">
        <f>IF(CS14&lt;ESCALA!$E$7,"NI",IF(CS14&lt;ESCALA!$E$8,"EP",IF(CS14&lt;ESCALA!$E$9,"C",IF(CS14&lt;ESCALA!$E$10,"R","E"))))</f>
        <v>E</v>
      </c>
      <c r="CL14" s="258" t="str">
        <f>IF(CT14&lt;ESCALA!$E$7,"NI",IF(CT14&lt;ESCALA!$E$8,"EP",IF(CT14&lt;ESCALA!$E$9,"C",IF(CT14&lt;ESCALA!$E$10,"R","E"))))</f>
        <v>E</v>
      </c>
      <c r="CM14" s="259" t="str">
        <f>IF(CU14&lt;ESCALA!$E$7,"NI",IF(CU14&lt;ESCALA!$E$8,"EP",IF(CU14&lt;ESCALA!$E$9,"C",IF(CU14&lt;ESCALA!$E$10,"R","E"))))</f>
        <v>E</v>
      </c>
      <c r="CN14" s="299">
        <f>'2º ESO'!AJ24</f>
        <v>5</v>
      </c>
      <c r="CO14" s="300">
        <f>'2º ESO'!AK24</f>
        <v>5</v>
      </c>
      <c r="CP14" s="300">
        <f>'2º ESO'!AL24</f>
        <v>5</v>
      </c>
      <c r="CQ14" s="300">
        <f>'2º ESO'!AM24</f>
        <v>5</v>
      </c>
      <c r="CR14" s="300">
        <f>'2º ESO'!AN24</f>
        <v>5</v>
      </c>
      <c r="CS14" s="300">
        <f>'2º ESO'!AO24</f>
        <v>5</v>
      </c>
      <c r="CT14" s="300">
        <f>'2º ESO'!AP24</f>
        <v>5</v>
      </c>
      <c r="CU14" s="301">
        <f>'2º ESO'!AQ24</f>
        <v>5</v>
      </c>
    </row>
    <row r="15" spans="1:99" ht="21" customHeight="1" thickBot="1">
      <c r="A15" s="65">
        <v>2</v>
      </c>
      <c r="B15" s="28" t="s">
        <v>102</v>
      </c>
      <c r="C15" s="42"/>
      <c r="D15" s="43"/>
      <c r="E15" s="44"/>
      <c r="F15" s="44"/>
      <c r="G15" s="44"/>
      <c r="H15" s="44"/>
      <c r="I15" s="44"/>
      <c r="J15" s="45"/>
      <c r="K15" s="46"/>
      <c r="L15" s="43"/>
      <c r="M15" s="44"/>
      <c r="N15" s="44"/>
      <c r="O15" s="44"/>
      <c r="P15" s="44"/>
      <c r="Q15" s="44"/>
      <c r="R15" s="45"/>
      <c r="S15" s="46"/>
      <c r="T15" s="43"/>
      <c r="U15" s="44"/>
      <c r="V15" s="44"/>
      <c r="W15" s="44"/>
      <c r="X15" s="44"/>
      <c r="Y15" s="44"/>
      <c r="Z15" s="45"/>
      <c r="AA15" s="46"/>
      <c r="AB15" s="43"/>
      <c r="AC15" s="44"/>
      <c r="AD15" s="44"/>
      <c r="AE15" s="44"/>
      <c r="AF15" s="44"/>
      <c r="AG15" s="44"/>
      <c r="AH15" s="45"/>
      <c r="AI15" s="46"/>
      <c r="AJ15" s="43"/>
      <c r="AK15" s="44"/>
      <c r="AL15" s="44"/>
      <c r="AM15" s="44"/>
      <c r="AN15" s="44"/>
      <c r="AO15" s="44"/>
      <c r="AP15" s="45"/>
      <c r="AQ15" s="46"/>
      <c r="AR15" s="43"/>
      <c r="AS15" s="44"/>
      <c r="AT15" s="44"/>
      <c r="AU15" s="44"/>
      <c r="AV15" s="44"/>
      <c r="AW15" s="44"/>
      <c r="AX15" s="45"/>
      <c r="AY15" s="46"/>
      <c r="AZ15" s="43"/>
      <c r="BA15" s="44"/>
      <c r="BB15" s="44"/>
      <c r="BC15" s="44"/>
      <c r="BD15" s="44"/>
      <c r="BE15" s="44"/>
      <c r="BF15" s="45"/>
      <c r="BG15" s="126"/>
      <c r="BH15" s="43"/>
      <c r="BI15" s="44"/>
      <c r="BJ15" s="44"/>
      <c r="BK15" s="44"/>
      <c r="BL15" s="44"/>
      <c r="BM15" s="44"/>
      <c r="BN15" s="45"/>
      <c r="BO15" s="44"/>
      <c r="BP15" s="44"/>
      <c r="BQ15" s="44"/>
      <c r="BR15" s="44"/>
      <c r="BS15" s="44"/>
      <c r="BT15" s="44"/>
      <c r="BU15" s="44"/>
      <c r="BV15" s="44"/>
      <c r="BW15" s="201" t="s">
        <v>169</v>
      </c>
      <c r="BX15" s="42"/>
      <c r="BY15" s="43"/>
      <c r="BZ15" s="44"/>
      <c r="CA15" s="44"/>
      <c r="CB15" s="44"/>
      <c r="CC15" s="44"/>
      <c r="CD15" s="44"/>
      <c r="CE15" s="44"/>
      <c r="CF15" s="268" t="str">
        <f>IF(CN15&lt;ESCALA!$E$7,"NI",IF(CN15&lt;ESCALA!$E$8,"EP",IF(CN15&lt;ESCALA!$E$9,"C",IF(CN15&lt;ESCALA!$E$10,"R","E"))))</f>
        <v>NI</v>
      </c>
      <c r="CG15" s="267" t="str">
        <f>IF(CO15&lt;ESCALA!$E$7,"NI",IF(CO15&lt;ESCALA!$E$8,"EP",IF(CO15&lt;ESCALA!$E$9,"C",IF(CO15&lt;ESCALA!$E$10,"R","E"))))</f>
        <v>NI</v>
      </c>
      <c r="CH15" s="267" t="str">
        <f>IF(CP15&lt;ESCALA!$E$7,"NI",IF(CP15&lt;ESCALA!$E$8,"EP",IF(CP15&lt;ESCALA!$E$9,"C",IF(CP15&lt;ESCALA!$E$10,"R","E"))))</f>
        <v>NI</v>
      </c>
      <c r="CI15" s="267" t="str">
        <f>IF(CQ15&lt;ESCALA!$E$7,"NI",IF(CQ15&lt;ESCALA!$E$8,"EP",IF(CQ15&lt;ESCALA!$E$9,"C",IF(CQ15&lt;ESCALA!$E$10,"R","E"))))</f>
        <v>NI</v>
      </c>
      <c r="CJ15" s="267" t="str">
        <f>IF(CR15&lt;ESCALA!$E$7,"NI",IF(CR15&lt;ESCALA!$E$8,"EP",IF(CR15&lt;ESCALA!$E$9,"C",IF(CR15&lt;ESCALA!$E$10,"R","E"))))</f>
        <v>NI</v>
      </c>
      <c r="CK15" s="267" t="str">
        <f>IF(CS15&lt;ESCALA!$E$7,"NI",IF(CS15&lt;ESCALA!$E$8,"EP",IF(CS15&lt;ESCALA!$E$9,"C",IF(CS15&lt;ESCALA!$E$10,"R","E"))))</f>
        <v>NI</v>
      </c>
      <c r="CL15" s="267" t="str">
        <f>IF(CT15&lt;ESCALA!$E$7,"NI",IF(CT15&lt;ESCALA!$E$8,"EP",IF(CT15&lt;ESCALA!$E$9,"C",IF(CT15&lt;ESCALA!$E$10,"R","E"))))</f>
        <v>NI</v>
      </c>
      <c r="CM15" s="269" t="str">
        <f>IF(CU15&lt;ESCALA!$E$7,"NI",IF(CU15&lt;ESCALA!$E$8,"EP",IF(CU15&lt;ESCALA!$E$9,"C",IF(CU15&lt;ESCALA!$E$10,"R","E"))))</f>
        <v>NI</v>
      </c>
      <c r="CN15" s="302">
        <f>'2º ESO'!AJ25</f>
        <v>0</v>
      </c>
      <c r="CO15" s="303">
        <f>'2º ESO'!AK25</f>
        <v>0</v>
      </c>
      <c r="CP15" s="303">
        <f>'2º ESO'!AL25</f>
        <v>0</v>
      </c>
      <c r="CQ15" s="303">
        <f>'2º ESO'!AM25</f>
        <v>0</v>
      </c>
      <c r="CR15" s="303">
        <f>'2º ESO'!AN25</f>
        <v>0</v>
      </c>
      <c r="CS15" s="303">
        <f>'2º ESO'!AO25</f>
        <v>0</v>
      </c>
      <c r="CT15" s="303">
        <f>'2º ESO'!AP25</f>
        <v>0</v>
      </c>
      <c r="CU15" s="304">
        <f>'2º ESO'!AQ25</f>
        <v>0</v>
      </c>
    </row>
    <row r="16" spans="1:99" ht="21" customHeight="1">
      <c r="A16" s="29">
        <v>3</v>
      </c>
      <c r="B16" s="30" t="s">
        <v>103</v>
      </c>
      <c r="C16" s="47"/>
      <c r="D16" s="48"/>
      <c r="E16" s="47"/>
      <c r="F16" s="47"/>
      <c r="G16" s="47"/>
      <c r="H16" s="47"/>
      <c r="I16" s="47"/>
      <c r="J16" s="49"/>
      <c r="K16" s="50"/>
      <c r="L16" s="48"/>
      <c r="M16" s="47"/>
      <c r="N16" s="47"/>
      <c r="O16" s="47"/>
      <c r="P16" s="47"/>
      <c r="Q16" s="47"/>
      <c r="R16" s="49"/>
      <c r="S16" s="50"/>
      <c r="T16" s="48"/>
      <c r="U16" s="47"/>
      <c r="V16" s="47"/>
      <c r="W16" s="47"/>
      <c r="X16" s="47"/>
      <c r="Y16" s="47"/>
      <c r="Z16" s="49"/>
      <c r="AA16" s="50"/>
      <c r="AB16" s="48"/>
      <c r="AC16" s="47"/>
      <c r="AD16" s="47"/>
      <c r="AE16" s="47"/>
      <c r="AF16" s="47"/>
      <c r="AG16" s="47"/>
      <c r="AH16" s="49"/>
      <c r="AI16" s="50"/>
      <c r="AJ16" s="48"/>
      <c r="AK16" s="47"/>
      <c r="AL16" s="47"/>
      <c r="AM16" s="47"/>
      <c r="AN16" s="47"/>
      <c r="AO16" s="47"/>
      <c r="AP16" s="49"/>
      <c r="AQ16" s="50"/>
      <c r="AR16" s="48"/>
      <c r="AS16" s="47"/>
      <c r="AT16" s="47"/>
      <c r="AU16" s="47"/>
      <c r="AV16" s="47"/>
      <c r="AW16" s="47"/>
      <c r="AX16" s="49"/>
      <c r="AY16" s="50"/>
      <c r="AZ16" s="48"/>
      <c r="BA16" s="47"/>
      <c r="BB16" s="47"/>
      <c r="BC16" s="47"/>
      <c r="BD16" s="47"/>
      <c r="BE16" s="47"/>
      <c r="BF16" s="49"/>
      <c r="BG16" s="128"/>
      <c r="BH16" s="48"/>
      <c r="BI16" s="47"/>
      <c r="BJ16" s="47"/>
      <c r="BK16" s="47"/>
      <c r="BL16" s="47"/>
      <c r="BM16" s="47"/>
      <c r="BN16" s="49"/>
      <c r="BO16" s="40"/>
      <c r="BP16" s="40"/>
      <c r="BQ16" s="40"/>
      <c r="BR16" s="40"/>
      <c r="BS16" s="40"/>
      <c r="BT16" s="40"/>
      <c r="BU16" s="40"/>
      <c r="BV16" s="40"/>
      <c r="BW16" s="200" t="s">
        <v>53</v>
      </c>
      <c r="BX16" s="47"/>
      <c r="BY16" s="48"/>
      <c r="BZ16" s="47"/>
      <c r="CA16" s="47"/>
      <c r="CB16" s="47"/>
      <c r="CC16" s="47"/>
      <c r="CD16" s="47"/>
      <c r="CE16" s="47"/>
      <c r="CF16" s="268" t="str">
        <f>IF(CN16&lt;ESCALA!$E$7,"NI",IF(CN16&lt;ESCALA!$E$8,"EP",IF(CN16&lt;ESCALA!$E$9,"C",IF(CN16&lt;ESCALA!$E$10,"R","E"))))</f>
        <v>NI</v>
      </c>
      <c r="CG16" s="267" t="str">
        <f>IF(CO16&lt;ESCALA!$E$7,"NI",IF(CO16&lt;ESCALA!$E$8,"EP",IF(CO16&lt;ESCALA!$E$9,"C",IF(CO16&lt;ESCALA!$E$10,"R","E"))))</f>
        <v>NI</v>
      </c>
      <c r="CH16" s="267" t="str">
        <f>IF(CP16&lt;ESCALA!$E$7,"NI",IF(CP16&lt;ESCALA!$E$8,"EP",IF(CP16&lt;ESCALA!$E$9,"C",IF(CP16&lt;ESCALA!$E$10,"R","E"))))</f>
        <v>NI</v>
      </c>
      <c r="CI16" s="267" t="str">
        <f>IF(CQ16&lt;ESCALA!$E$7,"NI",IF(CQ16&lt;ESCALA!$E$8,"EP",IF(CQ16&lt;ESCALA!$E$9,"C",IF(CQ16&lt;ESCALA!$E$10,"R","E"))))</f>
        <v>NI</v>
      </c>
      <c r="CJ16" s="267" t="str">
        <f>IF(CR16&lt;ESCALA!$E$7,"NI",IF(CR16&lt;ESCALA!$E$8,"EP",IF(CR16&lt;ESCALA!$E$9,"C",IF(CR16&lt;ESCALA!$E$10,"R","E"))))</f>
        <v>NI</v>
      </c>
      <c r="CK16" s="267" t="str">
        <f>IF(CS16&lt;ESCALA!$E$7,"NI",IF(CS16&lt;ESCALA!$E$8,"EP",IF(CS16&lt;ESCALA!$E$9,"C",IF(CS16&lt;ESCALA!$E$10,"R","E"))))</f>
        <v>NI</v>
      </c>
      <c r="CL16" s="267" t="str">
        <f>IF(CT16&lt;ESCALA!$E$7,"NI",IF(CT16&lt;ESCALA!$E$8,"EP",IF(CT16&lt;ESCALA!$E$9,"C",IF(CT16&lt;ESCALA!$E$10,"R","E"))))</f>
        <v>NI</v>
      </c>
      <c r="CM16" s="269" t="str">
        <f>IF(CU16&lt;ESCALA!$E$7,"NI",IF(CU16&lt;ESCALA!$E$8,"EP",IF(CU16&lt;ESCALA!$E$9,"C",IF(CU16&lt;ESCALA!$E$10,"R","E"))))</f>
        <v>NI</v>
      </c>
      <c r="CN16" s="302">
        <f>'2º ESO'!AJ26</f>
        <v>0</v>
      </c>
      <c r="CO16" s="303">
        <f>'2º ESO'!AK26</f>
        <v>0</v>
      </c>
      <c r="CP16" s="303">
        <f>'2º ESO'!AL26</f>
        <v>0</v>
      </c>
      <c r="CQ16" s="303">
        <f>'2º ESO'!AM26</f>
        <v>0</v>
      </c>
      <c r="CR16" s="303">
        <f>'2º ESO'!AN26</f>
        <v>0</v>
      </c>
      <c r="CS16" s="303">
        <f>'2º ESO'!AO26</f>
        <v>0</v>
      </c>
      <c r="CT16" s="303">
        <f>'2º ESO'!AP26</f>
        <v>0</v>
      </c>
      <c r="CU16" s="304">
        <f>'2º ESO'!AQ26</f>
        <v>0</v>
      </c>
    </row>
    <row r="17" spans="1:99" ht="22" customHeight="1">
      <c r="A17" s="29">
        <v>4</v>
      </c>
      <c r="B17" s="28" t="s">
        <v>104</v>
      </c>
      <c r="C17" s="44"/>
      <c r="D17" s="43"/>
      <c r="E17" s="44"/>
      <c r="F17" s="44"/>
      <c r="G17" s="44"/>
      <c r="H17" s="44"/>
      <c r="I17" s="44"/>
      <c r="J17" s="45"/>
      <c r="K17" s="51"/>
      <c r="L17" s="43"/>
      <c r="M17" s="44"/>
      <c r="N17" s="44"/>
      <c r="O17" s="44"/>
      <c r="P17" s="44"/>
      <c r="Q17" s="44"/>
      <c r="R17" s="45"/>
      <c r="S17" s="51"/>
      <c r="T17" s="43"/>
      <c r="U17" s="44"/>
      <c r="V17" s="44"/>
      <c r="W17" s="44"/>
      <c r="X17" s="44"/>
      <c r="Y17" s="44"/>
      <c r="Z17" s="45"/>
      <c r="AA17" s="51"/>
      <c r="AB17" s="43"/>
      <c r="AC17" s="44"/>
      <c r="AD17" s="44"/>
      <c r="AE17" s="44"/>
      <c r="AF17" s="44"/>
      <c r="AG17" s="44"/>
      <c r="AH17" s="45"/>
      <c r="AI17" s="51"/>
      <c r="AJ17" s="43"/>
      <c r="AK17" s="44"/>
      <c r="AL17" s="44"/>
      <c r="AM17" s="44"/>
      <c r="AN17" s="44"/>
      <c r="AO17" s="44"/>
      <c r="AP17" s="45"/>
      <c r="AQ17" s="51"/>
      <c r="AR17" s="43"/>
      <c r="AS17" s="44"/>
      <c r="AT17" s="44"/>
      <c r="AU17" s="44"/>
      <c r="AV17" s="44"/>
      <c r="AW17" s="44"/>
      <c r="AX17" s="45"/>
      <c r="AY17" s="51"/>
      <c r="AZ17" s="43"/>
      <c r="BA17" s="44"/>
      <c r="BB17" s="44"/>
      <c r="BC17" s="44"/>
      <c r="BD17" s="44"/>
      <c r="BE17" s="44"/>
      <c r="BF17" s="45"/>
      <c r="BG17" s="129"/>
      <c r="BH17" s="43"/>
      <c r="BI17" s="44"/>
      <c r="BJ17" s="44"/>
      <c r="BK17" s="44"/>
      <c r="BL17" s="44"/>
      <c r="BM17" s="44"/>
      <c r="BN17" s="45"/>
      <c r="BO17" s="44"/>
      <c r="BP17" s="44"/>
      <c r="BQ17" s="44"/>
      <c r="BR17" s="44"/>
      <c r="BS17" s="44"/>
      <c r="BT17" s="44"/>
      <c r="BU17" s="44"/>
      <c r="BV17" s="44"/>
      <c r="BW17" s="201"/>
      <c r="BX17" s="44"/>
      <c r="BY17" s="43"/>
      <c r="BZ17" s="44"/>
      <c r="CA17" s="44"/>
      <c r="CB17" s="44"/>
      <c r="CC17" s="44"/>
      <c r="CD17" s="44"/>
      <c r="CE17" s="44"/>
      <c r="CF17" s="268" t="str">
        <f>IF(CN17&lt;ESCALA!$E$7,"NI",IF(CN17&lt;ESCALA!$E$8,"EP",IF(CN17&lt;ESCALA!$E$9,"C",IF(CN17&lt;ESCALA!$E$10,"R","E"))))</f>
        <v>NI</v>
      </c>
      <c r="CG17" s="267" t="str">
        <f>IF(CO17&lt;ESCALA!$E$7,"NI",IF(CO17&lt;ESCALA!$E$8,"EP",IF(CO17&lt;ESCALA!$E$9,"C",IF(CO17&lt;ESCALA!$E$10,"R","E"))))</f>
        <v>NI</v>
      </c>
      <c r="CH17" s="267" t="str">
        <f>IF(CP17&lt;ESCALA!$E$7,"NI",IF(CP17&lt;ESCALA!$E$8,"EP",IF(CP17&lt;ESCALA!$E$9,"C",IF(CP17&lt;ESCALA!$E$10,"R","E"))))</f>
        <v>NI</v>
      </c>
      <c r="CI17" s="267" t="str">
        <f>IF(CQ17&lt;ESCALA!$E$7,"NI",IF(CQ17&lt;ESCALA!$E$8,"EP",IF(CQ17&lt;ESCALA!$E$9,"C",IF(CQ17&lt;ESCALA!$E$10,"R","E"))))</f>
        <v>NI</v>
      </c>
      <c r="CJ17" s="267" t="str">
        <f>IF(CR17&lt;ESCALA!$E$7,"NI",IF(CR17&lt;ESCALA!$E$8,"EP",IF(CR17&lt;ESCALA!$E$9,"C",IF(CR17&lt;ESCALA!$E$10,"R","E"))))</f>
        <v>NI</v>
      </c>
      <c r="CK17" s="267" t="str">
        <f>IF(CS17&lt;ESCALA!$E$7,"NI",IF(CS17&lt;ESCALA!$E$8,"EP",IF(CS17&lt;ESCALA!$E$9,"C",IF(CS17&lt;ESCALA!$E$10,"R","E"))))</f>
        <v>NI</v>
      </c>
      <c r="CL17" s="267" t="str">
        <f>IF(CT17&lt;ESCALA!$E$7,"NI",IF(CT17&lt;ESCALA!$E$8,"EP",IF(CT17&lt;ESCALA!$E$9,"C",IF(CT17&lt;ESCALA!$E$10,"R","E"))))</f>
        <v>NI</v>
      </c>
      <c r="CM17" s="269" t="str">
        <f>IF(CU17&lt;ESCALA!$E$7,"NI",IF(CU17&lt;ESCALA!$E$8,"EP",IF(CU17&lt;ESCALA!$E$9,"C",IF(CU17&lt;ESCALA!$E$10,"R","E"))))</f>
        <v>NI</v>
      </c>
      <c r="CN17" s="302">
        <f>'2º ESO'!AJ27</f>
        <v>0</v>
      </c>
      <c r="CO17" s="303">
        <f>'2º ESO'!AK27</f>
        <v>0</v>
      </c>
      <c r="CP17" s="303">
        <f>'2º ESO'!AL27</f>
        <v>0</v>
      </c>
      <c r="CQ17" s="303">
        <f>'2º ESO'!AM27</f>
        <v>0</v>
      </c>
      <c r="CR17" s="303">
        <f>'2º ESO'!AN27</f>
        <v>0</v>
      </c>
      <c r="CS17" s="303">
        <f>'2º ESO'!AO27</f>
        <v>0</v>
      </c>
      <c r="CT17" s="303">
        <f>'2º ESO'!AP27</f>
        <v>0</v>
      </c>
      <c r="CU17" s="304">
        <f>'2º ESO'!AQ27</f>
        <v>0</v>
      </c>
    </row>
    <row r="18" spans="1:99" ht="21" customHeight="1">
      <c r="A18" s="66">
        <v>5</v>
      </c>
      <c r="B18" s="30" t="s">
        <v>105</v>
      </c>
      <c r="C18" s="52"/>
      <c r="D18" s="48"/>
      <c r="E18" s="52"/>
      <c r="F18" s="52"/>
      <c r="G18" s="52"/>
      <c r="H18" s="52"/>
      <c r="I18" s="52"/>
      <c r="J18" s="53"/>
      <c r="K18" s="54"/>
      <c r="L18" s="48"/>
      <c r="M18" s="52"/>
      <c r="N18" s="52"/>
      <c r="O18" s="52"/>
      <c r="P18" s="52"/>
      <c r="Q18" s="52"/>
      <c r="R18" s="53"/>
      <c r="S18" s="54"/>
      <c r="T18" s="48"/>
      <c r="U18" s="52"/>
      <c r="V18" s="52"/>
      <c r="W18" s="52"/>
      <c r="X18" s="52"/>
      <c r="Y18" s="52"/>
      <c r="Z18" s="53"/>
      <c r="AA18" s="54"/>
      <c r="AB18" s="48"/>
      <c r="AC18" s="52"/>
      <c r="AD18" s="52"/>
      <c r="AE18" s="52"/>
      <c r="AF18" s="52"/>
      <c r="AG18" s="52"/>
      <c r="AH18" s="53"/>
      <c r="AI18" s="54"/>
      <c r="AJ18" s="48"/>
      <c r="AK18" s="52"/>
      <c r="AL18" s="52"/>
      <c r="AM18" s="52"/>
      <c r="AN18" s="52"/>
      <c r="AO18" s="52"/>
      <c r="AP18" s="53"/>
      <c r="AQ18" s="54"/>
      <c r="AR18" s="48"/>
      <c r="AS18" s="52"/>
      <c r="AT18" s="52"/>
      <c r="AU18" s="52"/>
      <c r="AV18" s="52"/>
      <c r="AW18" s="52"/>
      <c r="AX18" s="53"/>
      <c r="AY18" s="54"/>
      <c r="AZ18" s="48"/>
      <c r="BA18" s="52"/>
      <c r="BB18" s="52"/>
      <c r="BC18" s="52"/>
      <c r="BD18" s="52"/>
      <c r="BE18" s="52"/>
      <c r="BF18" s="53"/>
      <c r="BG18" s="130"/>
      <c r="BH18" s="48"/>
      <c r="BI18" s="52"/>
      <c r="BJ18" s="52"/>
      <c r="BK18" s="52"/>
      <c r="BL18" s="52"/>
      <c r="BM18" s="52"/>
      <c r="BN18" s="53"/>
      <c r="BO18" s="52"/>
      <c r="BP18" s="52"/>
      <c r="BQ18" s="52"/>
      <c r="BR18" s="52"/>
      <c r="BS18" s="52"/>
      <c r="BT18" s="52"/>
      <c r="BU18" s="52"/>
      <c r="BV18" s="52"/>
      <c r="BW18" s="202"/>
      <c r="BX18" s="52"/>
      <c r="BY18" s="48"/>
      <c r="BZ18" s="52"/>
      <c r="CA18" s="52"/>
      <c r="CB18" s="52"/>
      <c r="CC18" s="52"/>
      <c r="CD18" s="52"/>
      <c r="CE18" s="52"/>
      <c r="CF18" s="268" t="str">
        <f>IF(CN18&lt;ESCALA!$E$7,"NI",IF(CN18&lt;ESCALA!$E$8,"EP",IF(CN18&lt;ESCALA!$E$9,"C",IF(CN18&lt;ESCALA!$E$10,"R","E"))))</f>
        <v>NI</v>
      </c>
      <c r="CG18" s="267" t="str">
        <f>IF(CO18&lt;ESCALA!$E$7,"NI",IF(CO18&lt;ESCALA!$E$8,"EP",IF(CO18&lt;ESCALA!$E$9,"C",IF(CO18&lt;ESCALA!$E$10,"R","E"))))</f>
        <v>NI</v>
      </c>
      <c r="CH18" s="267" t="str">
        <f>IF(CP18&lt;ESCALA!$E$7,"NI",IF(CP18&lt;ESCALA!$E$8,"EP",IF(CP18&lt;ESCALA!$E$9,"C",IF(CP18&lt;ESCALA!$E$10,"R","E"))))</f>
        <v>NI</v>
      </c>
      <c r="CI18" s="267" t="str">
        <f>IF(CQ18&lt;ESCALA!$E$7,"NI",IF(CQ18&lt;ESCALA!$E$8,"EP",IF(CQ18&lt;ESCALA!$E$9,"C",IF(CQ18&lt;ESCALA!$E$10,"R","E"))))</f>
        <v>NI</v>
      </c>
      <c r="CJ18" s="267" t="str">
        <f>IF(CR18&lt;ESCALA!$E$7,"NI",IF(CR18&lt;ESCALA!$E$8,"EP",IF(CR18&lt;ESCALA!$E$9,"C",IF(CR18&lt;ESCALA!$E$10,"R","E"))))</f>
        <v>NI</v>
      </c>
      <c r="CK18" s="267" t="str">
        <f>IF(CS18&lt;ESCALA!$E$7,"NI",IF(CS18&lt;ESCALA!$E$8,"EP",IF(CS18&lt;ESCALA!$E$9,"C",IF(CS18&lt;ESCALA!$E$10,"R","E"))))</f>
        <v>NI</v>
      </c>
      <c r="CL18" s="267" t="str">
        <f>IF(CT18&lt;ESCALA!$E$7,"NI",IF(CT18&lt;ESCALA!$E$8,"EP",IF(CT18&lt;ESCALA!$E$9,"C",IF(CT18&lt;ESCALA!$E$10,"R","E"))))</f>
        <v>NI</v>
      </c>
      <c r="CM18" s="269" t="str">
        <f>IF(CU18&lt;ESCALA!$E$7,"NI",IF(CU18&lt;ESCALA!$E$8,"EP",IF(CU18&lt;ESCALA!$E$9,"C",IF(CU18&lt;ESCALA!$E$10,"R","E"))))</f>
        <v>NI</v>
      </c>
      <c r="CN18" s="302">
        <f>'2º ESO'!AJ28</f>
        <v>0</v>
      </c>
      <c r="CO18" s="303">
        <f>'2º ESO'!AK28</f>
        <v>0</v>
      </c>
      <c r="CP18" s="303">
        <f>'2º ESO'!AL28</f>
        <v>0</v>
      </c>
      <c r="CQ18" s="303">
        <f>'2º ESO'!AM28</f>
        <v>0</v>
      </c>
      <c r="CR18" s="303">
        <f>'2º ESO'!AN28</f>
        <v>0</v>
      </c>
      <c r="CS18" s="303">
        <f>'2º ESO'!AO28</f>
        <v>0</v>
      </c>
      <c r="CT18" s="303">
        <f>'2º ESO'!AP28</f>
        <v>0</v>
      </c>
      <c r="CU18" s="304">
        <f>'2º ESO'!AQ28</f>
        <v>0</v>
      </c>
    </row>
    <row r="19" spans="1:99" ht="21" customHeight="1">
      <c r="A19" s="29">
        <v>6</v>
      </c>
      <c r="B19" s="28" t="s">
        <v>106</v>
      </c>
      <c r="C19" s="44"/>
      <c r="D19" s="44"/>
      <c r="E19" s="44"/>
      <c r="F19" s="44"/>
      <c r="G19" s="44"/>
      <c r="H19" s="44"/>
      <c r="I19" s="44"/>
      <c r="J19" s="45"/>
      <c r="K19" s="51"/>
      <c r="L19" s="44"/>
      <c r="M19" s="44"/>
      <c r="N19" s="44"/>
      <c r="O19" s="44"/>
      <c r="P19" s="44"/>
      <c r="Q19" s="44"/>
      <c r="R19" s="45"/>
      <c r="S19" s="51"/>
      <c r="T19" s="44"/>
      <c r="U19" s="44"/>
      <c r="V19" s="44"/>
      <c r="W19" s="44"/>
      <c r="X19" s="44"/>
      <c r="Y19" s="44"/>
      <c r="Z19" s="45"/>
      <c r="AA19" s="51"/>
      <c r="AB19" s="44"/>
      <c r="AC19" s="44"/>
      <c r="AD19" s="44"/>
      <c r="AE19" s="44"/>
      <c r="AF19" s="44"/>
      <c r="AG19" s="44"/>
      <c r="AH19" s="45"/>
      <c r="AI19" s="51"/>
      <c r="AJ19" s="44"/>
      <c r="AK19" s="44"/>
      <c r="AL19" s="44"/>
      <c r="AM19" s="44"/>
      <c r="AN19" s="44"/>
      <c r="AO19" s="44"/>
      <c r="AP19" s="45"/>
      <c r="AQ19" s="51"/>
      <c r="AR19" s="44"/>
      <c r="AS19" s="44"/>
      <c r="AT19" s="44"/>
      <c r="AU19" s="44"/>
      <c r="AV19" s="44"/>
      <c r="AW19" s="44"/>
      <c r="AX19" s="45"/>
      <c r="AY19" s="51"/>
      <c r="AZ19" s="44"/>
      <c r="BA19" s="44"/>
      <c r="BB19" s="44"/>
      <c r="BC19" s="44"/>
      <c r="BD19" s="44"/>
      <c r="BE19" s="44"/>
      <c r="BF19" s="45"/>
      <c r="BG19" s="129"/>
      <c r="BH19" s="44"/>
      <c r="BI19" s="44"/>
      <c r="BJ19" s="44"/>
      <c r="BK19" s="44"/>
      <c r="BL19" s="44"/>
      <c r="BM19" s="44"/>
      <c r="BN19" s="45"/>
      <c r="BO19" s="44"/>
      <c r="BP19" s="44"/>
      <c r="BQ19" s="44"/>
      <c r="BR19" s="44"/>
      <c r="BS19" s="44"/>
      <c r="BT19" s="44"/>
      <c r="BU19" s="44"/>
      <c r="BV19" s="44"/>
      <c r="BW19" s="201"/>
      <c r="BX19" s="44"/>
      <c r="BY19" s="44"/>
      <c r="BZ19" s="44"/>
      <c r="CA19" s="44"/>
      <c r="CB19" s="44"/>
      <c r="CC19" s="44"/>
      <c r="CD19" s="44"/>
      <c r="CE19" s="44"/>
      <c r="CF19" s="268" t="str">
        <f>IF(CN19&lt;ESCALA!$E$7,"NI",IF(CN19&lt;ESCALA!$E$8,"EP",IF(CN19&lt;ESCALA!$E$9,"C",IF(CN19&lt;ESCALA!$E$10,"R","E"))))</f>
        <v>NI</v>
      </c>
      <c r="CG19" s="267" t="str">
        <f>IF(CO19&lt;ESCALA!$E$7,"NI",IF(CO19&lt;ESCALA!$E$8,"EP",IF(CO19&lt;ESCALA!$E$9,"C",IF(CO19&lt;ESCALA!$E$10,"R","E"))))</f>
        <v>NI</v>
      </c>
      <c r="CH19" s="267" t="str">
        <f>IF(CP19&lt;ESCALA!$E$7,"NI",IF(CP19&lt;ESCALA!$E$8,"EP",IF(CP19&lt;ESCALA!$E$9,"C",IF(CP19&lt;ESCALA!$E$10,"R","E"))))</f>
        <v>NI</v>
      </c>
      <c r="CI19" s="267" t="str">
        <f>IF(CQ19&lt;ESCALA!$E$7,"NI",IF(CQ19&lt;ESCALA!$E$8,"EP",IF(CQ19&lt;ESCALA!$E$9,"C",IF(CQ19&lt;ESCALA!$E$10,"R","E"))))</f>
        <v>NI</v>
      </c>
      <c r="CJ19" s="267" t="str">
        <f>IF(CR19&lt;ESCALA!$E$7,"NI",IF(CR19&lt;ESCALA!$E$8,"EP",IF(CR19&lt;ESCALA!$E$9,"C",IF(CR19&lt;ESCALA!$E$10,"R","E"))))</f>
        <v>NI</v>
      </c>
      <c r="CK19" s="267" t="str">
        <f>IF(CS19&lt;ESCALA!$E$7,"NI",IF(CS19&lt;ESCALA!$E$8,"EP",IF(CS19&lt;ESCALA!$E$9,"C",IF(CS19&lt;ESCALA!$E$10,"R","E"))))</f>
        <v>NI</v>
      </c>
      <c r="CL19" s="267" t="str">
        <f>IF(CT19&lt;ESCALA!$E$7,"NI",IF(CT19&lt;ESCALA!$E$8,"EP",IF(CT19&lt;ESCALA!$E$9,"C",IF(CT19&lt;ESCALA!$E$10,"R","E"))))</f>
        <v>NI</v>
      </c>
      <c r="CM19" s="269" t="str">
        <f>IF(CU19&lt;ESCALA!$E$7,"NI",IF(CU19&lt;ESCALA!$E$8,"EP",IF(CU19&lt;ESCALA!$E$9,"C",IF(CU19&lt;ESCALA!$E$10,"R","E"))))</f>
        <v>NI</v>
      </c>
      <c r="CN19" s="302">
        <f>'2º ESO'!AJ29</f>
        <v>0</v>
      </c>
      <c r="CO19" s="303">
        <f>'2º ESO'!AK29</f>
        <v>0</v>
      </c>
      <c r="CP19" s="303">
        <f>'2º ESO'!AL29</f>
        <v>0</v>
      </c>
      <c r="CQ19" s="303">
        <f>'2º ESO'!AM29</f>
        <v>0</v>
      </c>
      <c r="CR19" s="303">
        <f>'2º ESO'!AN29</f>
        <v>0</v>
      </c>
      <c r="CS19" s="303">
        <f>'2º ESO'!AO29</f>
        <v>0</v>
      </c>
      <c r="CT19" s="303">
        <f>'2º ESO'!AP29</f>
        <v>0</v>
      </c>
      <c r="CU19" s="304">
        <f>'2º ESO'!AQ29</f>
        <v>0</v>
      </c>
    </row>
    <row r="20" spans="1:99" ht="21" customHeight="1">
      <c r="A20" s="29">
        <v>7</v>
      </c>
      <c r="B20" s="30" t="s">
        <v>107</v>
      </c>
      <c r="C20" s="52"/>
      <c r="D20" s="48"/>
      <c r="E20" s="52"/>
      <c r="F20" s="52"/>
      <c r="G20" s="52"/>
      <c r="H20" s="52"/>
      <c r="I20" s="52"/>
      <c r="J20" s="53"/>
      <c r="K20" s="54"/>
      <c r="L20" s="48"/>
      <c r="M20" s="52"/>
      <c r="N20" s="52"/>
      <c r="O20" s="52"/>
      <c r="P20" s="52"/>
      <c r="Q20" s="52"/>
      <c r="R20" s="53"/>
      <c r="S20" s="54"/>
      <c r="T20" s="48"/>
      <c r="U20" s="52"/>
      <c r="V20" s="52"/>
      <c r="W20" s="52"/>
      <c r="X20" s="52"/>
      <c r="Y20" s="52"/>
      <c r="Z20" s="53"/>
      <c r="AA20" s="54"/>
      <c r="AB20" s="48"/>
      <c r="AC20" s="52"/>
      <c r="AD20" s="52"/>
      <c r="AE20" s="52"/>
      <c r="AF20" s="52"/>
      <c r="AG20" s="52"/>
      <c r="AH20" s="53"/>
      <c r="AI20" s="54"/>
      <c r="AJ20" s="48"/>
      <c r="AK20" s="52"/>
      <c r="AL20" s="52"/>
      <c r="AM20" s="52"/>
      <c r="AN20" s="52"/>
      <c r="AO20" s="52"/>
      <c r="AP20" s="53"/>
      <c r="AQ20" s="54"/>
      <c r="AR20" s="48"/>
      <c r="AS20" s="52"/>
      <c r="AT20" s="52"/>
      <c r="AU20" s="52"/>
      <c r="AV20" s="52"/>
      <c r="AW20" s="52"/>
      <c r="AX20" s="53"/>
      <c r="AY20" s="54"/>
      <c r="AZ20" s="48"/>
      <c r="BA20" s="52"/>
      <c r="BB20" s="52"/>
      <c r="BC20" s="52"/>
      <c r="BD20" s="52"/>
      <c r="BE20" s="52"/>
      <c r="BF20" s="53"/>
      <c r="BG20" s="130"/>
      <c r="BH20" s="48"/>
      <c r="BI20" s="52"/>
      <c r="BJ20" s="52"/>
      <c r="BK20" s="52"/>
      <c r="BL20" s="52"/>
      <c r="BM20" s="52"/>
      <c r="BN20" s="53"/>
      <c r="BO20" s="52"/>
      <c r="BP20" s="52"/>
      <c r="BQ20" s="52"/>
      <c r="BR20" s="52"/>
      <c r="BS20" s="52"/>
      <c r="BT20" s="52"/>
      <c r="BU20" s="52"/>
      <c r="BV20" s="52"/>
      <c r="BW20" s="202"/>
      <c r="BX20" s="52"/>
      <c r="BY20" s="48"/>
      <c r="BZ20" s="52"/>
      <c r="CA20" s="52"/>
      <c r="CB20" s="52"/>
      <c r="CC20" s="52"/>
      <c r="CD20" s="52"/>
      <c r="CE20" s="52"/>
      <c r="CF20" s="268" t="str">
        <f>IF(CN20&lt;ESCALA!$E$7,"NI",IF(CN20&lt;ESCALA!$E$8,"EP",IF(CN20&lt;ESCALA!$E$9,"C",IF(CN20&lt;ESCALA!$E$10,"R","E"))))</f>
        <v>NI</v>
      </c>
      <c r="CG20" s="267" t="str">
        <f>IF(CO20&lt;ESCALA!$E$7,"NI",IF(CO20&lt;ESCALA!$E$8,"EP",IF(CO20&lt;ESCALA!$E$9,"C",IF(CO20&lt;ESCALA!$E$10,"R","E"))))</f>
        <v>NI</v>
      </c>
      <c r="CH20" s="267" t="str">
        <f>IF(CP20&lt;ESCALA!$E$7,"NI",IF(CP20&lt;ESCALA!$E$8,"EP",IF(CP20&lt;ESCALA!$E$9,"C",IF(CP20&lt;ESCALA!$E$10,"R","E"))))</f>
        <v>NI</v>
      </c>
      <c r="CI20" s="267" t="str">
        <f>IF(CQ20&lt;ESCALA!$E$7,"NI",IF(CQ20&lt;ESCALA!$E$8,"EP",IF(CQ20&lt;ESCALA!$E$9,"C",IF(CQ20&lt;ESCALA!$E$10,"R","E"))))</f>
        <v>NI</v>
      </c>
      <c r="CJ20" s="267" t="str">
        <f>IF(CR20&lt;ESCALA!$E$7,"NI",IF(CR20&lt;ESCALA!$E$8,"EP",IF(CR20&lt;ESCALA!$E$9,"C",IF(CR20&lt;ESCALA!$E$10,"R","E"))))</f>
        <v>NI</v>
      </c>
      <c r="CK20" s="267" t="str">
        <f>IF(CS20&lt;ESCALA!$E$7,"NI",IF(CS20&lt;ESCALA!$E$8,"EP",IF(CS20&lt;ESCALA!$E$9,"C",IF(CS20&lt;ESCALA!$E$10,"R","E"))))</f>
        <v>NI</v>
      </c>
      <c r="CL20" s="267" t="str">
        <f>IF(CT20&lt;ESCALA!$E$7,"NI",IF(CT20&lt;ESCALA!$E$8,"EP",IF(CT20&lt;ESCALA!$E$9,"C",IF(CT20&lt;ESCALA!$E$10,"R","E"))))</f>
        <v>NI</v>
      </c>
      <c r="CM20" s="269" t="str">
        <f>IF(CU20&lt;ESCALA!$E$7,"NI",IF(CU20&lt;ESCALA!$E$8,"EP",IF(CU20&lt;ESCALA!$E$9,"C",IF(CU20&lt;ESCALA!$E$10,"R","E"))))</f>
        <v>NI</v>
      </c>
      <c r="CN20" s="302">
        <f>'2º ESO'!AJ30</f>
        <v>0</v>
      </c>
      <c r="CO20" s="303">
        <f>'2º ESO'!AK30</f>
        <v>0</v>
      </c>
      <c r="CP20" s="303">
        <f>'2º ESO'!AL30</f>
        <v>0</v>
      </c>
      <c r="CQ20" s="303">
        <f>'2º ESO'!AM30</f>
        <v>0</v>
      </c>
      <c r="CR20" s="303">
        <f>'2º ESO'!AN30</f>
        <v>0</v>
      </c>
      <c r="CS20" s="303">
        <f>'2º ESO'!AO30</f>
        <v>0</v>
      </c>
      <c r="CT20" s="303">
        <f>'2º ESO'!AP30</f>
        <v>0</v>
      </c>
      <c r="CU20" s="304">
        <f>'2º ESO'!AQ30</f>
        <v>0</v>
      </c>
    </row>
    <row r="21" spans="1:99" ht="21" customHeight="1">
      <c r="A21" s="66">
        <v>8</v>
      </c>
      <c r="B21" s="28" t="s">
        <v>108</v>
      </c>
      <c r="C21" s="44"/>
      <c r="D21" s="43"/>
      <c r="E21" s="44"/>
      <c r="F21" s="44"/>
      <c r="G21" s="44"/>
      <c r="H21" s="44"/>
      <c r="I21" s="44"/>
      <c r="J21" s="45"/>
      <c r="K21" s="51"/>
      <c r="L21" s="43"/>
      <c r="M21" s="44"/>
      <c r="N21" s="44"/>
      <c r="O21" s="44"/>
      <c r="P21" s="44"/>
      <c r="Q21" s="44"/>
      <c r="R21" s="45"/>
      <c r="S21" s="51"/>
      <c r="T21" s="43"/>
      <c r="U21" s="44"/>
      <c r="V21" s="44"/>
      <c r="W21" s="44"/>
      <c r="X21" s="44"/>
      <c r="Y21" s="44"/>
      <c r="Z21" s="45"/>
      <c r="AA21" s="51"/>
      <c r="AB21" s="43"/>
      <c r="AC21" s="44"/>
      <c r="AD21" s="44"/>
      <c r="AE21" s="44"/>
      <c r="AF21" s="44"/>
      <c r="AG21" s="44"/>
      <c r="AH21" s="45"/>
      <c r="AI21" s="51"/>
      <c r="AJ21" s="43"/>
      <c r="AK21" s="44"/>
      <c r="AL21" s="44"/>
      <c r="AM21" s="44"/>
      <c r="AN21" s="44"/>
      <c r="AO21" s="44"/>
      <c r="AP21" s="45"/>
      <c r="AQ21" s="51"/>
      <c r="AR21" s="43"/>
      <c r="AS21" s="44"/>
      <c r="AT21" s="44"/>
      <c r="AU21" s="44"/>
      <c r="AV21" s="44"/>
      <c r="AW21" s="44"/>
      <c r="AX21" s="45"/>
      <c r="AY21" s="51"/>
      <c r="AZ21" s="43"/>
      <c r="BA21" s="44"/>
      <c r="BB21" s="44"/>
      <c r="BC21" s="44"/>
      <c r="BD21" s="44"/>
      <c r="BE21" s="44"/>
      <c r="BF21" s="45"/>
      <c r="BG21" s="129"/>
      <c r="BH21" s="43"/>
      <c r="BI21" s="44"/>
      <c r="BJ21" s="44"/>
      <c r="BK21" s="44"/>
      <c r="BL21" s="44"/>
      <c r="BM21" s="44"/>
      <c r="BN21" s="45"/>
      <c r="BO21" s="44"/>
      <c r="BP21" s="44"/>
      <c r="BQ21" s="44"/>
      <c r="BR21" s="44"/>
      <c r="BS21" s="44"/>
      <c r="BT21" s="44"/>
      <c r="BU21" s="44"/>
      <c r="BV21" s="44"/>
      <c r="BW21" s="201"/>
      <c r="BX21" s="44"/>
      <c r="BY21" s="43"/>
      <c r="BZ21" s="44"/>
      <c r="CA21" s="44"/>
      <c r="CB21" s="44"/>
      <c r="CC21" s="44"/>
      <c r="CD21" s="44"/>
      <c r="CE21" s="44"/>
      <c r="CF21" s="268" t="str">
        <f>IF(CN21&lt;ESCALA!$E$7,"NI",IF(CN21&lt;ESCALA!$E$8,"EP",IF(CN21&lt;ESCALA!$E$9,"C",IF(CN21&lt;ESCALA!$E$10,"R","E"))))</f>
        <v>NI</v>
      </c>
      <c r="CG21" s="267" t="str">
        <f>IF(CO21&lt;ESCALA!$E$7,"NI",IF(CO21&lt;ESCALA!$E$8,"EP",IF(CO21&lt;ESCALA!$E$9,"C",IF(CO21&lt;ESCALA!$E$10,"R","E"))))</f>
        <v>NI</v>
      </c>
      <c r="CH21" s="267" t="str">
        <f>IF(CP21&lt;ESCALA!$E$7,"NI",IF(CP21&lt;ESCALA!$E$8,"EP",IF(CP21&lt;ESCALA!$E$9,"C",IF(CP21&lt;ESCALA!$E$10,"R","E"))))</f>
        <v>NI</v>
      </c>
      <c r="CI21" s="267" t="str">
        <f>IF(CQ21&lt;ESCALA!$E$7,"NI",IF(CQ21&lt;ESCALA!$E$8,"EP",IF(CQ21&lt;ESCALA!$E$9,"C",IF(CQ21&lt;ESCALA!$E$10,"R","E"))))</f>
        <v>NI</v>
      </c>
      <c r="CJ21" s="267" t="str">
        <f>IF(CR21&lt;ESCALA!$E$7,"NI",IF(CR21&lt;ESCALA!$E$8,"EP",IF(CR21&lt;ESCALA!$E$9,"C",IF(CR21&lt;ESCALA!$E$10,"R","E"))))</f>
        <v>NI</v>
      </c>
      <c r="CK21" s="267" t="str">
        <f>IF(CS21&lt;ESCALA!$E$7,"NI",IF(CS21&lt;ESCALA!$E$8,"EP",IF(CS21&lt;ESCALA!$E$9,"C",IF(CS21&lt;ESCALA!$E$10,"R","E"))))</f>
        <v>NI</v>
      </c>
      <c r="CL21" s="267" t="str">
        <f>IF(CT21&lt;ESCALA!$E$7,"NI",IF(CT21&lt;ESCALA!$E$8,"EP",IF(CT21&lt;ESCALA!$E$9,"C",IF(CT21&lt;ESCALA!$E$10,"R","E"))))</f>
        <v>NI</v>
      </c>
      <c r="CM21" s="269" t="str">
        <f>IF(CU21&lt;ESCALA!$E$7,"NI",IF(CU21&lt;ESCALA!$E$8,"EP",IF(CU21&lt;ESCALA!$E$9,"C",IF(CU21&lt;ESCALA!$E$10,"R","E"))))</f>
        <v>NI</v>
      </c>
      <c r="CN21" s="302">
        <f>'2º ESO'!AJ31</f>
        <v>0</v>
      </c>
      <c r="CO21" s="303">
        <f>'2º ESO'!AK31</f>
        <v>0</v>
      </c>
      <c r="CP21" s="303">
        <f>'2º ESO'!AL31</f>
        <v>0</v>
      </c>
      <c r="CQ21" s="303">
        <f>'2º ESO'!AM31</f>
        <v>0</v>
      </c>
      <c r="CR21" s="303">
        <f>'2º ESO'!AN31</f>
        <v>0</v>
      </c>
      <c r="CS21" s="303">
        <f>'2º ESO'!AO31</f>
        <v>0</v>
      </c>
      <c r="CT21" s="303">
        <f>'2º ESO'!AP31</f>
        <v>0</v>
      </c>
      <c r="CU21" s="304">
        <f>'2º ESO'!AQ31</f>
        <v>0</v>
      </c>
    </row>
    <row r="22" spans="1:99" ht="21" customHeight="1">
      <c r="A22" s="29">
        <v>9</v>
      </c>
      <c r="B22" s="30" t="s">
        <v>109</v>
      </c>
      <c r="C22" s="52"/>
      <c r="D22" s="48"/>
      <c r="E22" s="52"/>
      <c r="F22" s="52"/>
      <c r="G22" s="52"/>
      <c r="H22" s="52"/>
      <c r="I22" s="52"/>
      <c r="J22" s="53"/>
      <c r="K22" s="54"/>
      <c r="L22" s="48"/>
      <c r="M22" s="52"/>
      <c r="N22" s="52"/>
      <c r="O22" s="52"/>
      <c r="P22" s="52"/>
      <c r="Q22" s="52"/>
      <c r="R22" s="53"/>
      <c r="S22" s="54"/>
      <c r="T22" s="48"/>
      <c r="U22" s="52"/>
      <c r="V22" s="52"/>
      <c r="W22" s="52"/>
      <c r="X22" s="52"/>
      <c r="Y22" s="52"/>
      <c r="Z22" s="53"/>
      <c r="AA22" s="54"/>
      <c r="AB22" s="48"/>
      <c r="AC22" s="52"/>
      <c r="AD22" s="52"/>
      <c r="AE22" s="52"/>
      <c r="AF22" s="52"/>
      <c r="AG22" s="52"/>
      <c r="AH22" s="53"/>
      <c r="AI22" s="54"/>
      <c r="AJ22" s="48"/>
      <c r="AK22" s="52"/>
      <c r="AL22" s="52"/>
      <c r="AM22" s="52"/>
      <c r="AN22" s="52"/>
      <c r="AO22" s="52"/>
      <c r="AP22" s="53"/>
      <c r="AQ22" s="54"/>
      <c r="AR22" s="48"/>
      <c r="AS22" s="52"/>
      <c r="AT22" s="52"/>
      <c r="AU22" s="52"/>
      <c r="AV22" s="52"/>
      <c r="AW22" s="52"/>
      <c r="AX22" s="53"/>
      <c r="AY22" s="54"/>
      <c r="AZ22" s="48"/>
      <c r="BA22" s="52"/>
      <c r="BB22" s="52"/>
      <c r="BC22" s="52"/>
      <c r="BD22" s="52"/>
      <c r="BE22" s="52"/>
      <c r="BF22" s="53"/>
      <c r="BG22" s="130"/>
      <c r="BH22" s="48"/>
      <c r="BI22" s="52"/>
      <c r="BJ22" s="52"/>
      <c r="BK22" s="52"/>
      <c r="BL22" s="52"/>
      <c r="BM22" s="52"/>
      <c r="BN22" s="53"/>
      <c r="BO22" s="52"/>
      <c r="BP22" s="52"/>
      <c r="BQ22" s="52"/>
      <c r="BR22" s="52"/>
      <c r="BS22" s="52"/>
      <c r="BT22" s="52"/>
      <c r="BU22" s="52"/>
      <c r="BV22" s="52"/>
      <c r="BW22" s="202"/>
      <c r="BX22" s="52"/>
      <c r="BY22" s="48"/>
      <c r="BZ22" s="52"/>
      <c r="CA22" s="52"/>
      <c r="CB22" s="52"/>
      <c r="CC22" s="52"/>
      <c r="CD22" s="52"/>
      <c r="CE22" s="52"/>
      <c r="CF22" s="268" t="str">
        <f>IF(CN22&lt;ESCALA!$E$7,"NI",IF(CN22&lt;ESCALA!$E$8,"EP",IF(CN22&lt;ESCALA!$E$9,"C",IF(CN22&lt;ESCALA!$E$10,"R","E"))))</f>
        <v>NI</v>
      </c>
      <c r="CG22" s="267" t="str">
        <f>IF(CO22&lt;ESCALA!$E$7,"NI",IF(CO22&lt;ESCALA!$E$8,"EP",IF(CO22&lt;ESCALA!$E$9,"C",IF(CO22&lt;ESCALA!$E$10,"R","E"))))</f>
        <v>NI</v>
      </c>
      <c r="CH22" s="267" t="str">
        <f>IF(CP22&lt;ESCALA!$E$7,"NI",IF(CP22&lt;ESCALA!$E$8,"EP",IF(CP22&lt;ESCALA!$E$9,"C",IF(CP22&lt;ESCALA!$E$10,"R","E"))))</f>
        <v>NI</v>
      </c>
      <c r="CI22" s="267" t="str">
        <f>IF(CQ22&lt;ESCALA!$E$7,"NI",IF(CQ22&lt;ESCALA!$E$8,"EP",IF(CQ22&lt;ESCALA!$E$9,"C",IF(CQ22&lt;ESCALA!$E$10,"R","E"))))</f>
        <v>NI</v>
      </c>
      <c r="CJ22" s="267" t="str">
        <f>IF(CR22&lt;ESCALA!$E$7,"NI",IF(CR22&lt;ESCALA!$E$8,"EP",IF(CR22&lt;ESCALA!$E$9,"C",IF(CR22&lt;ESCALA!$E$10,"R","E"))))</f>
        <v>NI</v>
      </c>
      <c r="CK22" s="267" t="str">
        <f>IF(CS22&lt;ESCALA!$E$7,"NI",IF(CS22&lt;ESCALA!$E$8,"EP",IF(CS22&lt;ESCALA!$E$9,"C",IF(CS22&lt;ESCALA!$E$10,"R","E"))))</f>
        <v>NI</v>
      </c>
      <c r="CL22" s="267" t="str">
        <f>IF(CT22&lt;ESCALA!$E$7,"NI",IF(CT22&lt;ESCALA!$E$8,"EP",IF(CT22&lt;ESCALA!$E$9,"C",IF(CT22&lt;ESCALA!$E$10,"R","E"))))</f>
        <v>NI</v>
      </c>
      <c r="CM22" s="269" t="str">
        <f>IF(CU22&lt;ESCALA!$E$7,"NI",IF(CU22&lt;ESCALA!$E$8,"EP",IF(CU22&lt;ESCALA!$E$9,"C",IF(CU22&lt;ESCALA!$E$10,"R","E"))))</f>
        <v>NI</v>
      </c>
      <c r="CN22" s="302">
        <f>'2º ESO'!AJ32</f>
        <v>0</v>
      </c>
      <c r="CO22" s="303">
        <f>'2º ESO'!AK32</f>
        <v>0</v>
      </c>
      <c r="CP22" s="303">
        <f>'2º ESO'!AL32</f>
        <v>0</v>
      </c>
      <c r="CQ22" s="303">
        <f>'2º ESO'!AM32</f>
        <v>0</v>
      </c>
      <c r="CR22" s="303">
        <f>'2º ESO'!AN32</f>
        <v>0</v>
      </c>
      <c r="CS22" s="303">
        <f>'2º ESO'!AO32</f>
        <v>0</v>
      </c>
      <c r="CT22" s="303">
        <f>'2º ESO'!AP32</f>
        <v>0</v>
      </c>
      <c r="CU22" s="304">
        <f>'2º ESO'!AQ32</f>
        <v>0</v>
      </c>
    </row>
    <row r="23" spans="1:99" ht="21" customHeight="1">
      <c r="A23" s="29">
        <v>10</v>
      </c>
      <c r="B23" s="28" t="s">
        <v>110</v>
      </c>
      <c r="C23" s="44"/>
      <c r="D23" s="43"/>
      <c r="E23" s="44"/>
      <c r="F23" s="44"/>
      <c r="G23" s="44"/>
      <c r="H23" s="44"/>
      <c r="I23" s="44"/>
      <c r="J23" s="45"/>
      <c r="K23" s="51"/>
      <c r="L23" s="43"/>
      <c r="M23" s="44"/>
      <c r="N23" s="44"/>
      <c r="O23" s="44"/>
      <c r="P23" s="44"/>
      <c r="Q23" s="44"/>
      <c r="R23" s="45"/>
      <c r="S23" s="51"/>
      <c r="T23" s="43"/>
      <c r="U23" s="44"/>
      <c r="V23" s="44"/>
      <c r="W23" s="44"/>
      <c r="X23" s="44"/>
      <c r="Y23" s="44"/>
      <c r="Z23" s="45"/>
      <c r="AA23" s="51"/>
      <c r="AB23" s="43"/>
      <c r="AC23" s="44"/>
      <c r="AD23" s="44"/>
      <c r="AE23" s="44"/>
      <c r="AF23" s="44"/>
      <c r="AG23" s="44"/>
      <c r="AH23" s="45"/>
      <c r="AI23" s="51"/>
      <c r="AJ23" s="43"/>
      <c r="AK23" s="44"/>
      <c r="AL23" s="44"/>
      <c r="AM23" s="44"/>
      <c r="AN23" s="44"/>
      <c r="AO23" s="44"/>
      <c r="AP23" s="45"/>
      <c r="AQ23" s="51"/>
      <c r="AR23" s="43"/>
      <c r="AS23" s="44"/>
      <c r="AT23" s="44"/>
      <c r="AU23" s="44"/>
      <c r="AV23" s="44"/>
      <c r="AW23" s="44"/>
      <c r="AX23" s="45"/>
      <c r="AY23" s="51"/>
      <c r="AZ23" s="43"/>
      <c r="BA23" s="44"/>
      <c r="BB23" s="44"/>
      <c r="BC23" s="44"/>
      <c r="BD23" s="44"/>
      <c r="BE23" s="44"/>
      <c r="BF23" s="45"/>
      <c r="BG23" s="129"/>
      <c r="BH23" s="43"/>
      <c r="BI23" s="44"/>
      <c r="BJ23" s="44"/>
      <c r="BK23" s="44"/>
      <c r="BL23" s="44"/>
      <c r="BM23" s="44"/>
      <c r="BN23" s="45"/>
      <c r="BO23" s="44"/>
      <c r="BP23" s="44"/>
      <c r="BQ23" s="44"/>
      <c r="BR23" s="44"/>
      <c r="BS23" s="44"/>
      <c r="BT23" s="44"/>
      <c r="BU23" s="44"/>
      <c r="BV23" s="44"/>
      <c r="BW23" s="201"/>
      <c r="BX23" s="44"/>
      <c r="BY23" s="43"/>
      <c r="BZ23" s="44"/>
      <c r="CA23" s="44"/>
      <c r="CB23" s="44"/>
      <c r="CC23" s="44"/>
      <c r="CD23" s="44"/>
      <c r="CE23" s="44"/>
      <c r="CF23" s="268" t="str">
        <f>IF(CN23&lt;ESCALA!$E$7,"NI",IF(CN23&lt;ESCALA!$E$8,"EP",IF(CN23&lt;ESCALA!$E$9,"C",IF(CN23&lt;ESCALA!$E$10,"R","E"))))</f>
        <v>NI</v>
      </c>
      <c r="CG23" s="267" t="str">
        <f>IF(CO23&lt;ESCALA!$E$7,"NI",IF(CO23&lt;ESCALA!$E$8,"EP",IF(CO23&lt;ESCALA!$E$9,"C",IF(CO23&lt;ESCALA!$E$10,"R","E"))))</f>
        <v>NI</v>
      </c>
      <c r="CH23" s="267" t="str">
        <f>IF(CP23&lt;ESCALA!$E$7,"NI",IF(CP23&lt;ESCALA!$E$8,"EP",IF(CP23&lt;ESCALA!$E$9,"C",IF(CP23&lt;ESCALA!$E$10,"R","E"))))</f>
        <v>NI</v>
      </c>
      <c r="CI23" s="267" t="str">
        <f>IF(CQ23&lt;ESCALA!$E$7,"NI",IF(CQ23&lt;ESCALA!$E$8,"EP",IF(CQ23&lt;ESCALA!$E$9,"C",IF(CQ23&lt;ESCALA!$E$10,"R","E"))))</f>
        <v>NI</v>
      </c>
      <c r="CJ23" s="267" t="str">
        <f>IF(CR23&lt;ESCALA!$E$7,"NI",IF(CR23&lt;ESCALA!$E$8,"EP",IF(CR23&lt;ESCALA!$E$9,"C",IF(CR23&lt;ESCALA!$E$10,"R","E"))))</f>
        <v>NI</v>
      </c>
      <c r="CK23" s="267" t="str">
        <f>IF(CS23&lt;ESCALA!$E$7,"NI",IF(CS23&lt;ESCALA!$E$8,"EP",IF(CS23&lt;ESCALA!$E$9,"C",IF(CS23&lt;ESCALA!$E$10,"R","E"))))</f>
        <v>NI</v>
      </c>
      <c r="CL23" s="267" t="str">
        <f>IF(CT23&lt;ESCALA!$E$7,"NI",IF(CT23&lt;ESCALA!$E$8,"EP",IF(CT23&lt;ESCALA!$E$9,"C",IF(CT23&lt;ESCALA!$E$10,"R","E"))))</f>
        <v>NI</v>
      </c>
      <c r="CM23" s="269" t="str">
        <f>IF(CU23&lt;ESCALA!$E$7,"NI",IF(CU23&lt;ESCALA!$E$8,"EP",IF(CU23&lt;ESCALA!$E$9,"C",IF(CU23&lt;ESCALA!$E$10,"R","E"))))</f>
        <v>NI</v>
      </c>
      <c r="CN23" s="302">
        <f>'2º ESO'!AJ33</f>
        <v>0</v>
      </c>
      <c r="CO23" s="303">
        <f>'2º ESO'!AK33</f>
        <v>0</v>
      </c>
      <c r="CP23" s="303">
        <f>'2º ESO'!AL33</f>
        <v>0</v>
      </c>
      <c r="CQ23" s="303">
        <f>'2º ESO'!AM33</f>
        <v>0</v>
      </c>
      <c r="CR23" s="303">
        <f>'2º ESO'!AN33</f>
        <v>0</v>
      </c>
      <c r="CS23" s="303">
        <f>'2º ESO'!AO33</f>
        <v>0</v>
      </c>
      <c r="CT23" s="303">
        <f>'2º ESO'!AP33</f>
        <v>0</v>
      </c>
      <c r="CU23" s="304">
        <f>'2º ESO'!AQ33</f>
        <v>0</v>
      </c>
    </row>
    <row r="24" spans="1:99" ht="21" customHeight="1">
      <c r="A24" s="66">
        <v>11</v>
      </c>
      <c r="B24" s="30" t="s">
        <v>111</v>
      </c>
      <c r="C24" s="52"/>
      <c r="D24" s="48"/>
      <c r="E24" s="52"/>
      <c r="F24" s="52"/>
      <c r="G24" s="52"/>
      <c r="H24" s="52"/>
      <c r="I24" s="52"/>
      <c r="J24" s="53"/>
      <c r="K24" s="54"/>
      <c r="L24" s="48"/>
      <c r="M24" s="52"/>
      <c r="N24" s="52"/>
      <c r="O24" s="52"/>
      <c r="P24" s="52"/>
      <c r="Q24" s="52"/>
      <c r="R24" s="53"/>
      <c r="S24" s="54"/>
      <c r="T24" s="48"/>
      <c r="U24" s="52"/>
      <c r="V24" s="52"/>
      <c r="W24" s="52"/>
      <c r="X24" s="52"/>
      <c r="Y24" s="52"/>
      <c r="Z24" s="53"/>
      <c r="AA24" s="54"/>
      <c r="AB24" s="48"/>
      <c r="AC24" s="52"/>
      <c r="AD24" s="52"/>
      <c r="AE24" s="52"/>
      <c r="AF24" s="52"/>
      <c r="AG24" s="52"/>
      <c r="AH24" s="53"/>
      <c r="AI24" s="54"/>
      <c r="AJ24" s="48"/>
      <c r="AK24" s="52"/>
      <c r="AL24" s="52"/>
      <c r="AM24" s="52"/>
      <c r="AN24" s="52"/>
      <c r="AO24" s="52"/>
      <c r="AP24" s="53"/>
      <c r="AQ24" s="54"/>
      <c r="AR24" s="48"/>
      <c r="AS24" s="52"/>
      <c r="AT24" s="52"/>
      <c r="AU24" s="52"/>
      <c r="AV24" s="52"/>
      <c r="AW24" s="52"/>
      <c r="AX24" s="53"/>
      <c r="AY24" s="54"/>
      <c r="AZ24" s="48"/>
      <c r="BA24" s="52"/>
      <c r="BB24" s="52"/>
      <c r="BC24" s="52"/>
      <c r="BD24" s="52"/>
      <c r="BE24" s="52"/>
      <c r="BF24" s="53"/>
      <c r="BG24" s="130"/>
      <c r="BH24" s="48"/>
      <c r="BI24" s="52"/>
      <c r="BJ24" s="52"/>
      <c r="BK24" s="52"/>
      <c r="BL24" s="52"/>
      <c r="BM24" s="52"/>
      <c r="BN24" s="53"/>
      <c r="BO24" s="52"/>
      <c r="BP24" s="52"/>
      <c r="BQ24" s="52"/>
      <c r="BR24" s="52"/>
      <c r="BS24" s="52"/>
      <c r="BT24" s="52"/>
      <c r="BU24" s="52"/>
      <c r="BV24" s="52"/>
      <c r="BW24" s="202"/>
      <c r="BX24" s="52"/>
      <c r="BY24" s="48"/>
      <c r="BZ24" s="52"/>
      <c r="CA24" s="52"/>
      <c r="CB24" s="52"/>
      <c r="CC24" s="52"/>
      <c r="CD24" s="52"/>
      <c r="CE24" s="52"/>
      <c r="CF24" s="268" t="str">
        <f>IF(CN24&lt;ESCALA!$E$7,"NI",IF(CN24&lt;ESCALA!$E$8,"EP",IF(CN24&lt;ESCALA!$E$9,"C",IF(CN24&lt;ESCALA!$E$10,"R","E"))))</f>
        <v>NI</v>
      </c>
      <c r="CG24" s="267" t="str">
        <f>IF(CO24&lt;ESCALA!$E$7,"NI",IF(CO24&lt;ESCALA!$E$8,"EP",IF(CO24&lt;ESCALA!$E$9,"C",IF(CO24&lt;ESCALA!$E$10,"R","E"))))</f>
        <v>NI</v>
      </c>
      <c r="CH24" s="267" t="str">
        <f>IF(CP24&lt;ESCALA!$E$7,"NI",IF(CP24&lt;ESCALA!$E$8,"EP",IF(CP24&lt;ESCALA!$E$9,"C",IF(CP24&lt;ESCALA!$E$10,"R","E"))))</f>
        <v>NI</v>
      </c>
      <c r="CI24" s="267" t="str">
        <f>IF(CQ24&lt;ESCALA!$E$7,"NI",IF(CQ24&lt;ESCALA!$E$8,"EP",IF(CQ24&lt;ESCALA!$E$9,"C",IF(CQ24&lt;ESCALA!$E$10,"R","E"))))</f>
        <v>NI</v>
      </c>
      <c r="CJ24" s="267" t="str">
        <f>IF(CR24&lt;ESCALA!$E$7,"NI",IF(CR24&lt;ESCALA!$E$8,"EP",IF(CR24&lt;ESCALA!$E$9,"C",IF(CR24&lt;ESCALA!$E$10,"R","E"))))</f>
        <v>NI</v>
      </c>
      <c r="CK24" s="267" t="str">
        <f>IF(CS24&lt;ESCALA!$E$7,"NI",IF(CS24&lt;ESCALA!$E$8,"EP",IF(CS24&lt;ESCALA!$E$9,"C",IF(CS24&lt;ESCALA!$E$10,"R","E"))))</f>
        <v>NI</v>
      </c>
      <c r="CL24" s="267" t="str">
        <f>IF(CT24&lt;ESCALA!$E$7,"NI",IF(CT24&lt;ESCALA!$E$8,"EP",IF(CT24&lt;ESCALA!$E$9,"C",IF(CT24&lt;ESCALA!$E$10,"R","E"))))</f>
        <v>NI</v>
      </c>
      <c r="CM24" s="269" t="str">
        <f>IF(CU24&lt;ESCALA!$E$7,"NI",IF(CU24&lt;ESCALA!$E$8,"EP",IF(CU24&lt;ESCALA!$E$9,"C",IF(CU24&lt;ESCALA!$E$10,"R","E"))))</f>
        <v>NI</v>
      </c>
      <c r="CN24" s="302">
        <f>'2º ESO'!AJ34</f>
        <v>0</v>
      </c>
      <c r="CO24" s="303">
        <f>'2º ESO'!AK34</f>
        <v>0</v>
      </c>
      <c r="CP24" s="303">
        <f>'2º ESO'!AL34</f>
        <v>0</v>
      </c>
      <c r="CQ24" s="303">
        <f>'2º ESO'!AM34</f>
        <v>0</v>
      </c>
      <c r="CR24" s="303">
        <f>'2º ESO'!AN34</f>
        <v>0</v>
      </c>
      <c r="CS24" s="303">
        <f>'2º ESO'!AO34</f>
        <v>0</v>
      </c>
      <c r="CT24" s="303">
        <f>'2º ESO'!AP34</f>
        <v>0</v>
      </c>
      <c r="CU24" s="304">
        <f>'2º ESO'!AQ34</f>
        <v>0</v>
      </c>
    </row>
    <row r="25" spans="1:99" ht="21" customHeight="1">
      <c r="A25" s="29">
        <v>12</v>
      </c>
      <c r="B25" s="28" t="s">
        <v>112</v>
      </c>
      <c r="C25" s="44"/>
      <c r="D25" s="43"/>
      <c r="E25" s="44"/>
      <c r="F25" s="44"/>
      <c r="G25" s="44"/>
      <c r="H25" s="44"/>
      <c r="I25" s="44"/>
      <c r="J25" s="45"/>
      <c r="K25" s="51"/>
      <c r="L25" s="43"/>
      <c r="M25" s="44"/>
      <c r="N25" s="44"/>
      <c r="O25" s="44"/>
      <c r="P25" s="44"/>
      <c r="Q25" s="44"/>
      <c r="R25" s="45"/>
      <c r="S25" s="51"/>
      <c r="T25" s="43"/>
      <c r="U25" s="44"/>
      <c r="V25" s="44"/>
      <c r="W25" s="44"/>
      <c r="X25" s="44"/>
      <c r="Y25" s="44"/>
      <c r="Z25" s="45"/>
      <c r="AA25" s="51"/>
      <c r="AB25" s="43"/>
      <c r="AC25" s="44"/>
      <c r="AD25" s="44"/>
      <c r="AE25" s="44"/>
      <c r="AF25" s="44"/>
      <c r="AG25" s="44"/>
      <c r="AH25" s="45"/>
      <c r="AI25" s="51"/>
      <c r="AJ25" s="43"/>
      <c r="AK25" s="44"/>
      <c r="AL25" s="44"/>
      <c r="AM25" s="44"/>
      <c r="AN25" s="44"/>
      <c r="AO25" s="44"/>
      <c r="AP25" s="45"/>
      <c r="AQ25" s="51"/>
      <c r="AR25" s="43"/>
      <c r="AS25" s="44"/>
      <c r="AT25" s="44"/>
      <c r="AU25" s="44"/>
      <c r="AV25" s="44"/>
      <c r="AW25" s="44"/>
      <c r="AX25" s="45"/>
      <c r="AY25" s="51"/>
      <c r="AZ25" s="43"/>
      <c r="BA25" s="44"/>
      <c r="BB25" s="44"/>
      <c r="BC25" s="44"/>
      <c r="BD25" s="44"/>
      <c r="BE25" s="44"/>
      <c r="BF25" s="45"/>
      <c r="BG25" s="129"/>
      <c r="BH25" s="43"/>
      <c r="BI25" s="44"/>
      <c r="BJ25" s="44"/>
      <c r="BK25" s="44"/>
      <c r="BL25" s="44"/>
      <c r="BM25" s="44"/>
      <c r="BN25" s="45"/>
      <c r="BO25" s="44"/>
      <c r="BP25" s="44"/>
      <c r="BQ25" s="44"/>
      <c r="BR25" s="44"/>
      <c r="BS25" s="44"/>
      <c r="BT25" s="44"/>
      <c r="BU25" s="44"/>
      <c r="BV25" s="44"/>
      <c r="BW25" s="201"/>
      <c r="BX25" s="44"/>
      <c r="BY25" s="43"/>
      <c r="BZ25" s="44"/>
      <c r="CA25" s="44"/>
      <c r="CB25" s="44"/>
      <c r="CC25" s="44"/>
      <c r="CD25" s="44"/>
      <c r="CE25" s="44"/>
      <c r="CF25" s="268" t="str">
        <f>IF(CN25&lt;ESCALA!$E$7,"NI",IF(CN25&lt;ESCALA!$E$8,"EP",IF(CN25&lt;ESCALA!$E$9,"C",IF(CN25&lt;ESCALA!$E$10,"R","E"))))</f>
        <v>NI</v>
      </c>
      <c r="CG25" s="267" t="str">
        <f>IF(CO25&lt;ESCALA!$E$7,"NI",IF(CO25&lt;ESCALA!$E$8,"EP",IF(CO25&lt;ESCALA!$E$9,"C",IF(CO25&lt;ESCALA!$E$10,"R","E"))))</f>
        <v>NI</v>
      </c>
      <c r="CH25" s="267" t="str">
        <f>IF(CP25&lt;ESCALA!$E$7,"NI",IF(CP25&lt;ESCALA!$E$8,"EP",IF(CP25&lt;ESCALA!$E$9,"C",IF(CP25&lt;ESCALA!$E$10,"R","E"))))</f>
        <v>NI</v>
      </c>
      <c r="CI25" s="267" t="str">
        <f>IF(CQ25&lt;ESCALA!$E$7,"NI",IF(CQ25&lt;ESCALA!$E$8,"EP",IF(CQ25&lt;ESCALA!$E$9,"C",IF(CQ25&lt;ESCALA!$E$10,"R","E"))))</f>
        <v>NI</v>
      </c>
      <c r="CJ25" s="267" t="str">
        <f>IF(CR25&lt;ESCALA!$E$7,"NI",IF(CR25&lt;ESCALA!$E$8,"EP",IF(CR25&lt;ESCALA!$E$9,"C",IF(CR25&lt;ESCALA!$E$10,"R","E"))))</f>
        <v>NI</v>
      </c>
      <c r="CK25" s="267" t="str">
        <f>IF(CS25&lt;ESCALA!$E$7,"NI",IF(CS25&lt;ESCALA!$E$8,"EP",IF(CS25&lt;ESCALA!$E$9,"C",IF(CS25&lt;ESCALA!$E$10,"R","E"))))</f>
        <v>NI</v>
      </c>
      <c r="CL25" s="267" t="str">
        <f>IF(CT25&lt;ESCALA!$E$7,"NI",IF(CT25&lt;ESCALA!$E$8,"EP",IF(CT25&lt;ESCALA!$E$9,"C",IF(CT25&lt;ESCALA!$E$10,"R","E"))))</f>
        <v>NI</v>
      </c>
      <c r="CM25" s="269" t="str">
        <f>IF(CU25&lt;ESCALA!$E$7,"NI",IF(CU25&lt;ESCALA!$E$8,"EP",IF(CU25&lt;ESCALA!$E$9,"C",IF(CU25&lt;ESCALA!$E$10,"R","E"))))</f>
        <v>NI</v>
      </c>
      <c r="CN25" s="302">
        <f>'2º ESO'!AJ35</f>
        <v>0</v>
      </c>
      <c r="CO25" s="303">
        <f>'2º ESO'!AK35</f>
        <v>0</v>
      </c>
      <c r="CP25" s="303">
        <f>'2º ESO'!AL35</f>
        <v>0</v>
      </c>
      <c r="CQ25" s="303">
        <f>'2º ESO'!AM35</f>
        <v>0</v>
      </c>
      <c r="CR25" s="303">
        <f>'2º ESO'!AN35</f>
        <v>0</v>
      </c>
      <c r="CS25" s="303">
        <f>'2º ESO'!AO35</f>
        <v>0</v>
      </c>
      <c r="CT25" s="303">
        <f>'2º ESO'!AP35</f>
        <v>0</v>
      </c>
      <c r="CU25" s="304">
        <f>'2º ESO'!AQ35</f>
        <v>0</v>
      </c>
    </row>
    <row r="26" spans="1:99" ht="21" customHeight="1">
      <c r="A26" s="29">
        <v>13</v>
      </c>
      <c r="B26" s="30" t="s">
        <v>113</v>
      </c>
      <c r="C26" s="52"/>
      <c r="D26" s="48"/>
      <c r="E26" s="52"/>
      <c r="F26" s="52"/>
      <c r="G26" s="52"/>
      <c r="H26" s="52"/>
      <c r="I26" s="52"/>
      <c r="J26" s="53"/>
      <c r="K26" s="54"/>
      <c r="L26" s="48"/>
      <c r="M26" s="52"/>
      <c r="N26" s="52"/>
      <c r="O26" s="52"/>
      <c r="P26" s="52"/>
      <c r="Q26" s="52"/>
      <c r="R26" s="53"/>
      <c r="S26" s="54"/>
      <c r="T26" s="48"/>
      <c r="U26" s="52"/>
      <c r="V26" s="52"/>
      <c r="W26" s="52"/>
      <c r="X26" s="52"/>
      <c r="Y26" s="52"/>
      <c r="Z26" s="53"/>
      <c r="AA26" s="54"/>
      <c r="AB26" s="48"/>
      <c r="AC26" s="52"/>
      <c r="AD26" s="52"/>
      <c r="AE26" s="52"/>
      <c r="AF26" s="52"/>
      <c r="AG26" s="52"/>
      <c r="AH26" s="53"/>
      <c r="AI26" s="54"/>
      <c r="AJ26" s="48"/>
      <c r="AK26" s="52"/>
      <c r="AL26" s="52"/>
      <c r="AM26" s="52"/>
      <c r="AN26" s="52"/>
      <c r="AO26" s="52"/>
      <c r="AP26" s="53"/>
      <c r="AQ26" s="54"/>
      <c r="AR26" s="48"/>
      <c r="AS26" s="52"/>
      <c r="AT26" s="52"/>
      <c r="AU26" s="52"/>
      <c r="AV26" s="52"/>
      <c r="AW26" s="52"/>
      <c r="AX26" s="53"/>
      <c r="AY26" s="54"/>
      <c r="AZ26" s="48"/>
      <c r="BA26" s="52"/>
      <c r="BB26" s="52"/>
      <c r="BC26" s="52"/>
      <c r="BD26" s="52"/>
      <c r="BE26" s="52"/>
      <c r="BF26" s="53"/>
      <c r="BG26" s="130"/>
      <c r="BH26" s="48"/>
      <c r="BI26" s="52"/>
      <c r="BJ26" s="52"/>
      <c r="BK26" s="52"/>
      <c r="BL26" s="52"/>
      <c r="BM26" s="52"/>
      <c r="BN26" s="53"/>
      <c r="BO26" s="52"/>
      <c r="BP26" s="52"/>
      <c r="BQ26" s="52"/>
      <c r="BR26" s="52"/>
      <c r="BS26" s="52"/>
      <c r="BT26" s="52"/>
      <c r="BU26" s="52"/>
      <c r="BV26" s="52"/>
      <c r="BW26" s="202"/>
      <c r="BX26" s="52"/>
      <c r="BY26" s="48"/>
      <c r="BZ26" s="52"/>
      <c r="CA26" s="52"/>
      <c r="CB26" s="52"/>
      <c r="CC26" s="52"/>
      <c r="CD26" s="52"/>
      <c r="CE26" s="52"/>
      <c r="CF26" s="268" t="str">
        <f>IF(CN26&lt;ESCALA!$E$7,"NI",IF(CN26&lt;ESCALA!$E$8,"EP",IF(CN26&lt;ESCALA!$E$9,"C",IF(CN26&lt;ESCALA!$E$10,"R","E"))))</f>
        <v>NI</v>
      </c>
      <c r="CG26" s="267" t="str">
        <f>IF(CO26&lt;ESCALA!$E$7,"NI",IF(CO26&lt;ESCALA!$E$8,"EP",IF(CO26&lt;ESCALA!$E$9,"C",IF(CO26&lt;ESCALA!$E$10,"R","E"))))</f>
        <v>NI</v>
      </c>
      <c r="CH26" s="267" t="str">
        <f>IF(CP26&lt;ESCALA!$E$7,"NI",IF(CP26&lt;ESCALA!$E$8,"EP",IF(CP26&lt;ESCALA!$E$9,"C",IF(CP26&lt;ESCALA!$E$10,"R","E"))))</f>
        <v>NI</v>
      </c>
      <c r="CI26" s="267" t="str">
        <f>IF(CQ26&lt;ESCALA!$E$7,"NI",IF(CQ26&lt;ESCALA!$E$8,"EP",IF(CQ26&lt;ESCALA!$E$9,"C",IF(CQ26&lt;ESCALA!$E$10,"R","E"))))</f>
        <v>NI</v>
      </c>
      <c r="CJ26" s="267" t="str">
        <f>IF(CR26&lt;ESCALA!$E$7,"NI",IF(CR26&lt;ESCALA!$E$8,"EP",IF(CR26&lt;ESCALA!$E$9,"C",IF(CR26&lt;ESCALA!$E$10,"R","E"))))</f>
        <v>NI</v>
      </c>
      <c r="CK26" s="267" t="str">
        <f>IF(CS26&lt;ESCALA!$E$7,"NI",IF(CS26&lt;ESCALA!$E$8,"EP",IF(CS26&lt;ESCALA!$E$9,"C",IF(CS26&lt;ESCALA!$E$10,"R","E"))))</f>
        <v>NI</v>
      </c>
      <c r="CL26" s="267" t="str">
        <f>IF(CT26&lt;ESCALA!$E$7,"NI",IF(CT26&lt;ESCALA!$E$8,"EP",IF(CT26&lt;ESCALA!$E$9,"C",IF(CT26&lt;ESCALA!$E$10,"R","E"))))</f>
        <v>NI</v>
      </c>
      <c r="CM26" s="269" t="str">
        <f>IF(CU26&lt;ESCALA!$E$7,"NI",IF(CU26&lt;ESCALA!$E$8,"EP",IF(CU26&lt;ESCALA!$E$9,"C",IF(CU26&lt;ESCALA!$E$10,"R","E"))))</f>
        <v>NI</v>
      </c>
      <c r="CN26" s="302">
        <f>'2º ESO'!AJ36</f>
        <v>0</v>
      </c>
      <c r="CO26" s="303">
        <f>'2º ESO'!AK36</f>
        <v>0</v>
      </c>
      <c r="CP26" s="303">
        <f>'2º ESO'!AL36</f>
        <v>0</v>
      </c>
      <c r="CQ26" s="303">
        <f>'2º ESO'!AM36</f>
        <v>0</v>
      </c>
      <c r="CR26" s="303">
        <f>'2º ESO'!AN36</f>
        <v>0</v>
      </c>
      <c r="CS26" s="303">
        <f>'2º ESO'!AO36</f>
        <v>0</v>
      </c>
      <c r="CT26" s="303">
        <f>'2º ESO'!AP36</f>
        <v>0</v>
      </c>
      <c r="CU26" s="304">
        <f>'2º ESO'!AQ36</f>
        <v>0</v>
      </c>
    </row>
    <row r="27" spans="1:99" ht="21" customHeight="1">
      <c r="A27" s="66">
        <v>14</v>
      </c>
      <c r="B27" s="28" t="s">
        <v>114</v>
      </c>
      <c r="C27" s="55"/>
      <c r="D27" s="43"/>
      <c r="E27" s="55"/>
      <c r="F27" s="55"/>
      <c r="G27" s="55"/>
      <c r="H27" s="55"/>
      <c r="I27" s="55"/>
      <c r="J27" s="56"/>
      <c r="K27" s="57"/>
      <c r="L27" s="43"/>
      <c r="M27" s="55"/>
      <c r="N27" s="55"/>
      <c r="O27" s="55"/>
      <c r="P27" s="55"/>
      <c r="Q27" s="55"/>
      <c r="R27" s="56"/>
      <c r="S27" s="57"/>
      <c r="T27" s="43"/>
      <c r="U27" s="55"/>
      <c r="V27" s="55"/>
      <c r="W27" s="55"/>
      <c r="X27" s="55"/>
      <c r="Y27" s="55"/>
      <c r="Z27" s="56"/>
      <c r="AA27" s="57"/>
      <c r="AB27" s="43"/>
      <c r="AC27" s="55"/>
      <c r="AD27" s="55"/>
      <c r="AE27" s="55"/>
      <c r="AF27" s="55"/>
      <c r="AG27" s="55"/>
      <c r="AH27" s="56"/>
      <c r="AI27" s="57"/>
      <c r="AJ27" s="43"/>
      <c r="AK27" s="55"/>
      <c r="AL27" s="55"/>
      <c r="AM27" s="55"/>
      <c r="AN27" s="55"/>
      <c r="AO27" s="55"/>
      <c r="AP27" s="56"/>
      <c r="AQ27" s="57"/>
      <c r="AR27" s="43"/>
      <c r="AS27" s="55"/>
      <c r="AT27" s="55"/>
      <c r="AU27" s="55"/>
      <c r="AV27" s="55"/>
      <c r="AW27" s="55"/>
      <c r="AX27" s="56"/>
      <c r="AY27" s="57"/>
      <c r="AZ27" s="43"/>
      <c r="BA27" s="55"/>
      <c r="BB27" s="55"/>
      <c r="BC27" s="55"/>
      <c r="BD27" s="55"/>
      <c r="BE27" s="55"/>
      <c r="BF27" s="56"/>
      <c r="BG27" s="131"/>
      <c r="BH27" s="43"/>
      <c r="BI27" s="55"/>
      <c r="BJ27" s="55"/>
      <c r="BK27" s="55"/>
      <c r="BL27" s="55"/>
      <c r="BM27" s="55"/>
      <c r="BN27" s="56"/>
      <c r="BO27" s="55"/>
      <c r="BP27" s="55"/>
      <c r="BQ27" s="55"/>
      <c r="BR27" s="55"/>
      <c r="BS27" s="55"/>
      <c r="BT27" s="55"/>
      <c r="BU27" s="55"/>
      <c r="BV27" s="55"/>
      <c r="BW27" s="201"/>
      <c r="BX27" s="55"/>
      <c r="BY27" s="43"/>
      <c r="BZ27" s="55"/>
      <c r="CA27" s="55"/>
      <c r="CB27" s="55"/>
      <c r="CC27" s="55"/>
      <c r="CD27" s="55"/>
      <c r="CE27" s="55"/>
      <c r="CF27" s="268" t="str">
        <f>IF(CN27&lt;ESCALA!$E$7,"NI",IF(CN27&lt;ESCALA!$E$8,"EP",IF(CN27&lt;ESCALA!$E$9,"C",IF(CN27&lt;ESCALA!$E$10,"R","E"))))</f>
        <v>NI</v>
      </c>
      <c r="CG27" s="267" t="str">
        <f>IF(CO27&lt;ESCALA!$E$7,"NI",IF(CO27&lt;ESCALA!$E$8,"EP",IF(CO27&lt;ESCALA!$E$9,"C",IF(CO27&lt;ESCALA!$E$10,"R","E"))))</f>
        <v>NI</v>
      </c>
      <c r="CH27" s="267" t="str">
        <f>IF(CP27&lt;ESCALA!$E$7,"NI",IF(CP27&lt;ESCALA!$E$8,"EP",IF(CP27&lt;ESCALA!$E$9,"C",IF(CP27&lt;ESCALA!$E$10,"R","E"))))</f>
        <v>NI</v>
      </c>
      <c r="CI27" s="267" t="str">
        <f>IF(CQ27&lt;ESCALA!$E$7,"NI",IF(CQ27&lt;ESCALA!$E$8,"EP",IF(CQ27&lt;ESCALA!$E$9,"C",IF(CQ27&lt;ESCALA!$E$10,"R","E"))))</f>
        <v>NI</v>
      </c>
      <c r="CJ27" s="267" t="str">
        <f>IF(CR27&lt;ESCALA!$E$7,"NI",IF(CR27&lt;ESCALA!$E$8,"EP",IF(CR27&lt;ESCALA!$E$9,"C",IF(CR27&lt;ESCALA!$E$10,"R","E"))))</f>
        <v>NI</v>
      </c>
      <c r="CK27" s="267" t="str">
        <f>IF(CS27&lt;ESCALA!$E$7,"NI",IF(CS27&lt;ESCALA!$E$8,"EP",IF(CS27&lt;ESCALA!$E$9,"C",IF(CS27&lt;ESCALA!$E$10,"R","E"))))</f>
        <v>NI</v>
      </c>
      <c r="CL27" s="267" t="str">
        <f>IF(CT27&lt;ESCALA!$E$7,"NI",IF(CT27&lt;ESCALA!$E$8,"EP",IF(CT27&lt;ESCALA!$E$9,"C",IF(CT27&lt;ESCALA!$E$10,"R","E"))))</f>
        <v>NI</v>
      </c>
      <c r="CM27" s="269" t="str">
        <f>IF(CU27&lt;ESCALA!$E$7,"NI",IF(CU27&lt;ESCALA!$E$8,"EP",IF(CU27&lt;ESCALA!$E$9,"C",IF(CU27&lt;ESCALA!$E$10,"R","E"))))</f>
        <v>NI</v>
      </c>
      <c r="CN27" s="302">
        <f>'2º ESO'!AJ37</f>
        <v>0</v>
      </c>
      <c r="CO27" s="303">
        <f>'2º ESO'!AK37</f>
        <v>0</v>
      </c>
      <c r="CP27" s="303">
        <f>'2º ESO'!AL37</f>
        <v>0</v>
      </c>
      <c r="CQ27" s="303">
        <f>'2º ESO'!AM37</f>
        <v>0</v>
      </c>
      <c r="CR27" s="303">
        <f>'2º ESO'!AN37</f>
        <v>0</v>
      </c>
      <c r="CS27" s="303">
        <f>'2º ESO'!AO37</f>
        <v>0</v>
      </c>
      <c r="CT27" s="303">
        <f>'2º ESO'!AP37</f>
        <v>0</v>
      </c>
      <c r="CU27" s="304">
        <f>'2º ESO'!AQ37</f>
        <v>0</v>
      </c>
    </row>
    <row r="28" spans="1:99" ht="21" customHeight="1">
      <c r="A28" s="29">
        <v>15</v>
      </c>
      <c r="B28" s="30" t="s">
        <v>115</v>
      </c>
      <c r="C28" s="52"/>
      <c r="D28" s="48"/>
      <c r="E28" s="52"/>
      <c r="F28" s="52"/>
      <c r="G28" s="52"/>
      <c r="H28" s="52"/>
      <c r="I28" s="52"/>
      <c r="J28" s="53"/>
      <c r="K28" s="54"/>
      <c r="L28" s="48"/>
      <c r="M28" s="52"/>
      <c r="N28" s="52"/>
      <c r="O28" s="52"/>
      <c r="P28" s="52"/>
      <c r="Q28" s="52"/>
      <c r="R28" s="53"/>
      <c r="S28" s="54"/>
      <c r="T28" s="48"/>
      <c r="U28" s="52"/>
      <c r="V28" s="52"/>
      <c r="W28" s="52"/>
      <c r="X28" s="52"/>
      <c r="Y28" s="52"/>
      <c r="Z28" s="53"/>
      <c r="AA28" s="54"/>
      <c r="AB28" s="48"/>
      <c r="AC28" s="52"/>
      <c r="AD28" s="52"/>
      <c r="AE28" s="52"/>
      <c r="AF28" s="52"/>
      <c r="AG28" s="52"/>
      <c r="AH28" s="53"/>
      <c r="AI28" s="54"/>
      <c r="AJ28" s="48"/>
      <c r="AK28" s="52"/>
      <c r="AL28" s="52"/>
      <c r="AM28" s="52"/>
      <c r="AN28" s="52"/>
      <c r="AO28" s="52"/>
      <c r="AP28" s="53"/>
      <c r="AQ28" s="54"/>
      <c r="AR28" s="48"/>
      <c r="AS28" s="52"/>
      <c r="AT28" s="52"/>
      <c r="AU28" s="52"/>
      <c r="AV28" s="52"/>
      <c r="AW28" s="52"/>
      <c r="AX28" s="53"/>
      <c r="AY28" s="54"/>
      <c r="AZ28" s="48"/>
      <c r="BA28" s="52"/>
      <c r="BB28" s="52"/>
      <c r="BC28" s="52"/>
      <c r="BD28" s="52"/>
      <c r="BE28" s="52"/>
      <c r="BF28" s="53"/>
      <c r="BG28" s="130"/>
      <c r="BH28" s="48"/>
      <c r="BI28" s="52"/>
      <c r="BJ28" s="52"/>
      <c r="BK28" s="52"/>
      <c r="BL28" s="52"/>
      <c r="BM28" s="52"/>
      <c r="BN28" s="53"/>
      <c r="BO28" s="52"/>
      <c r="BP28" s="52"/>
      <c r="BQ28" s="52"/>
      <c r="BR28" s="52"/>
      <c r="BS28" s="52"/>
      <c r="BT28" s="52"/>
      <c r="BU28" s="52"/>
      <c r="BV28" s="52"/>
      <c r="BW28" s="202"/>
      <c r="BX28" s="52"/>
      <c r="BY28" s="48"/>
      <c r="BZ28" s="52"/>
      <c r="CA28" s="52"/>
      <c r="CB28" s="52"/>
      <c r="CC28" s="52"/>
      <c r="CD28" s="52"/>
      <c r="CE28" s="52"/>
      <c r="CF28" s="268" t="str">
        <f>IF(CN28&lt;ESCALA!$E$7,"NI",IF(CN28&lt;ESCALA!$E$8,"EP",IF(CN28&lt;ESCALA!$E$9,"C",IF(CN28&lt;ESCALA!$E$10,"R","E"))))</f>
        <v>NI</v>
      </c>
      <c r="CG28" s="267" t="str">
        <f>IF(CO28&lt;ESCALA!$E$7,"NI",IF(CO28&lt;ESCALA!$E$8,"EP",IF(CO28&lt;ESCALA!$E$9,"C",IF(CO28&lt;ESCALA!$E$10,"R","E"))))</f>
        <v>NI</v>
      </c>
      <c r="CH28" s="267" t="str">
        <f>IF(CP28&lt;ESCALA!$E$7,"NI",IF(CP28&lt;ESCALA!$E$8,"EP",IF(CP28&lt;ESCALA!$E$9,"C",IF(CP28&lt;ESCALA!$E$10,"R","E"))))</f>
        <v>NI</v>
      </c>
      <c r="CI28" s="267" t="str">
        <f>IF(CQ28&lt;ESCALA!$E$7,"NI",IF(CQ28&lt;ESCALA!$E$8,"EP",IF(CQ28&lt;ESCALA!$E$9,"C",IF(CQ28&lt;ESCALA!$E$10,"R","E"))))</f>
        <v>NI</v>
      </c>
      <c r="CJ28" s="267" t="str">
        <f>IF(CR28&lt;ESCALA!$E$7,"NI",IF(CR28&lt;ESCALA!$E$8,"EP",IF(CR28&lt;ESCALA!$E$9,"C",IF(CR28&lt;ESCALA!$E$10,"R","E"))))</f>
        <v>NI</v>
      </c>
      <c r="CK28" s="267" t="str">
        <f>IF(CS28&lt;ESCALA!$E$7,"NI",IF(CS28&lt;ESCALA!$E$8,"EP",IF(CS28&lt;ESCALA!$E$9,"C",IF(CS28&lt;ESCALA!$E$10,"R","E"))))</f>
        <v>NI</v>
      </c>
      <c r="CL28" s="267" t="str">
        <f>IF(CT28&lt;ESCALA!$E$7,"NI",IF(CT28&lt;ESCALA!$E$8,"EP",IF(CT28&lt;ESCALA!$E$9,"C",IF(CT28&lt;ESCALA!$E$10,"R","E"))))</f>
        <v>NI</v>
      </c>
      <c r="CM28" s="269" t="str">
        <f>IF(CU28&lt;ESCALA!$E$7,"NI",IF(CU28&lt;ESCALA!$E$8,"EP",IF(CU28&lt;ESCALA!$E$9,"C",IF(CU28&lt;ESCALA!$E$10,"R","E"))))</f>
        <v>NI</v>
      </c>
      <c r="CN28" s="302">
        <f>'2º ESO'!AJ38</f>
        <v>0</v>
      </c>
      <c r="CO28" s="303">
        <f>'2º ESO'!AK38</f>
        <v>0</v>
      </c>
      <c r="CP28" s="303">
        <f>'2º ESO'!AL38</f>
        <v>0</v>
      </c>
      <c r="CQ28" s="303">
        <f>'2º ESO'!AM38</f>
        <v>0</v>
      </c>
      <c r="CR28" s="303">
        <f>'2º ESO'!AN38</f>
        <v>0</v>
      </c>
      <c r="CS28" s="303">
        <f>'2º ESO'!AO38</f>
        <v>0</v>
      </c>
      <c r="CT28" s="303">
        <f>'2º ESO'!AP38</f>
        <v>0</v>
      </c>
      <c r="CU28" s="304">
        <f>'2º ESO'!AQ38</f>
        <v>0</v>
      </c>
    </row>
    <row r="29" spans="1:99" ht="21" customHeight="1">
      <c r="A29" s="29">
        <v>16</v>
      </c>
      <c r="B29" s="28" t="s">
        <v>116</v>
      </c>
      <c r="C29" s="44"/>
      <c r="D29" s="43"/>
      <c r="E29" s="44"/>
      <c r="F29" s="44"/>
      <c r="G29" s="44"/>
      <c r="H29" s="44"/>
      <c r="I29" s="44"/>
      <c r="J29" s="45"/>
      <c r="K29" s="51"/>
      <c r="L29" s="43"/>
      <c r="M29" s="44"/>
      <c r="N29" s="44"/>
      <c r="O29" s="44"/>
      <c r="P29" s="44"/>
      <c r="Q29" s="44"/>
      <c r="R29" s="45"/>
      <c r="S29" s="51"/>
      <c r="T29" s="43"/>
      <c r="U29" s="44"/>
      <c r="V29" s="44"/>
      <c r="W29" s="44"/>
      <c r="X29" s="44"/>
      <c r="Y29" s="44"/>
      <c r="Z29" s="45"/>
      <c r="AA29" s="51"/>
      <c r="AB29" s="43"/>
      <c r="AC29" s="44"/>
      <c r="AD29" s="44"/>
      <c r="AE29" s="44"/>
      <c r="AF29" s="44"/>
      <c r="AG29" s="44"/>
      <c r="AH29" s="45"/>
      <c r="AI29" s="51"/>
      <c r="AJ29" s="43"/>
      <c r="AK29" s="44"/>
      <c r="AL29" s="44"/>
      <c r="AM29" s="44"/>
      <c r="AN29" s="44"/>
      <c r="AO29" s="44"/>
      <c r="AP29" s="45"/>
      <c r="AQ29" s="51"/>
      <c r="AR29" s="43"/>
      <c r="AS29" s="44"/>
      <c r="AT29" s="44"/>
      <c r="AU29" s="44"/>
      <c r="AV29" s="44"/>
      <c r="AW29" s="44"/>
      <c r="AX29" s="45"/>
      <c r="AY29" s="51"/>
      <c r="AZ29" s="43"/>
      <c r="BA29" s="44"/>
      <c r="BB29" s="44"/>
      <c r="BC29" s="44"/>
      <c r="BD29" s="44"/>
      <c r="BE29" s="44"/>
      <c r="BF29" s="45"/>
      <c r="BG29" s="129"/>
      <c r="BH29" s="43"/>
      <c r="BI29" s="44"/>
      <c r="BJ29" s="44"/>
      <c r="BK29" s="44"/>
      <c r="BL29" s="44"/>
      <c r="BM29" s="44"/>
      <c r="BN29" s="45"/>
      <c r="BO29" s="44"/>
      <c r="BP29" s="44"/>
      <c r="BQ29" s="44"/>
      <c r="BR29" s="44"/>
      <c r="BS29" s="44"/>
      <c r="BT29" s="44"/>
      <c r="BU29" s="44"/>
      <c r="BV29" s="44"/>
      <c r="BW29" s="201"/>
      <c r="BX29" s="44"/>
      <c r="BY29" s="43"/>
      <c r="BZ29" s="44"/>
      <c r="CA29" s="44"/>
      <c r="CB29" s="44"/>
      <c r="CC29" s="44"/>
      <c r="CD29" s="44"/>
      <c r="CE29" s="44"/>
      <c r="CF29" s="268" t="str">
        <f>IF(CN29&lt;ESCALA!$E$7,"NI",IF(CN29&lt;ESCALA!$E$8,"EP",IF(CN29&lt;ESCALA!$E$9,"C",IF(CN29&lt;ESCALA!$E$10,"R","E"))))</f>
        <v>NI</v>
      </c>
      <c r="CG29" s="267" t="str">
        <f>IF(CO29&lt;ESCALA!$E$7,"NI",IF(CO29&lt;ESCALA!$E$8,"EP",IF(CO29&lt;ESCALA!$E$9,"C",IF(CO29&lt;ESCALA!$E$10,"R","E"))))</f>
        <v>NI</v>
      </c>
      <c r="CH29" s="267" t="str">
        <f>IF(CP29&lt;ESCALA!$E$7,"NI",IF(CP29&lt;ESCALA!$E$8,"EP",IF(CP29&lt;ESCALA!$E$9,"C",IF(CP29&lt;ESCALA!$E$10,"R","E"))))</f>
        <v>NI</v>
      </c>
      <c r="CI29" s="267" t="str">
        <f>IF(CQ29&lt;ESCALA!$E$7,"NI",IF(CQ29&lt;ESCALA!$E$8,"EP",IF(CQ29&lt;ESCALA!$E$9,"C",IF(CQ29&lt;ESCALA!$E$10,"R","E"))))</f>
        <v>NI</v>
      </c>
      <c r="CJ29" s="267" t="str">
        <f>IF(CR29&lt;ESCALA!$E$7,"NI",IF(CR29&lt;ESCALA!$E$8,"EP",IF(CR29&lt;ESCALA!$E$9,"C",IF(CR29&lt;ESCALA!$E$10,"R","E"))))</f>
        <v>NI</v>
      </c>
      <c r="CK29" s="267" t="str">
        <f>IF(CS29&lt;ESCALA!$E$7,"NI",IF(CS29&lt;ESCALA!$E$8,"EP",IF(CS29&lt;ESCALA!$E$9,"C",IF(CS29&lt;ESCALA!$E$10,"R","E"))))</f>
        <v>NI</v>
      </c>
      <c r="CL29" s="267" t="str">
        <f>IF(CT29&lt;ESCALA!$E$7,"NI",IF(CT29&lt;ESCALA!$E$8,"EP",IF(CT29&lt;ESCALA!$E$9,"C",IF(CT29&lt;ESCALA!$E$10,"R","E"))))</f>
        <v>NI</v>
      </c>
      <c r="CM29" s="269" t="str">
        <f>IF(CU29&lt;ESCALA!$E$7,"NI",IF(CU29&lt;ESCALA!$E$8,"EP",IF(CU29&lt;ESCALA!$E$9,"C",IF(CU29&lt;ESCALA!$E$10,"R","E"))))</f>
        <v>NI</v>
      </c>
      <c r="CN29" s="302">
        <f>'2º ESO'!AJ39</f>
        <v>0</v>
      </c>
      <c r="CO29" s="303">
        <f>'2º ESO'!AK39</f>
        <v>0</v>
      </c>
      <c r="CP29" s="303">
        <f>'2º ESO'!AL39</f>
        <v>0</v>
      </c>
      <c r="CQ29" s="303">
        <f>'2º ESO'!AM39</f>
        <v>0</v>
      </c>
      <c r="CR29" s="303">
        <f>'2º ESO'!AN39</f>
        <v>0</v>
      </c>
      <c r="CS29" s="303">
        <f>'2º ESO'!AO39</f>
        <v>0</v>
      </c>
      <c r="CT29" s="303">
        <f>'2º ESO'!AP39</f>
        <v>0</v>
      </c>
      <c r="CU29" s="304">
        <f>'2º ESO'!AQ39</f>
        <v>0</v>
      </c>
    </row>
    <row r="30" spans="1:99" ht="21" customHeight="1">
      <c r="A30" s="66">
        <v>17</v>
      </c>
      <c r="B30" s="30" t="s">
        <v>117</v>
      </c>
      <c r="C30" s="52"/>
      <c r="D30" s="48"/>
      <c r="E30" s="52"/>
      <c r="F30" s="52"/>
      <c r="G30" s="52"/>
      <c r="H30" s="52"/>
      <c r="I30" s="52"/>
      <c r="J30" s="53"/>
      <c r="K30" s="54"/>
      <c r="L30" s="48"/>
      <c r="M30" s="52"/>
      <c r="N30" s="52"/>
      <c r="O30" s="52"/>
      <c r="P30" s="52"/>
      <c r="Q30" s="52"/>
      <c r="R30" s="53"/>
      <c r="S30" s="54"/>
      <c r="T30" s="48"/>
      <c r="U30" s="52"/>
      <c r="V30" s="52"/>
      <c r="W30" s="52"/>
      <c r="X30" s="52"/>
      <c r="Y30" s="52"/>
      <c r="Z30" s="53"/>
      <c r="AA30" s="54"/>
      <c r="AB30" s="48"/>
      <c r="AC30" s="52"/>
      <c r="AD30" s="52"/>
      <c r="AE30" s="52"/>
      <c r="AF30" s="52"/>
      <c r="AG30" s="52"/>
      <c r="AH30" s="53"/>
      <c r="AI30" s="54"/>
      <c r="AJ30" s="48"/>
      <c r="AK30" s="52"/>
      <c r="AL30" s="52"/>
      <c r="AM30" s="52"/>
      <c r="AN30" s="52"/>
      <c r="AO30" s="52"/>
      <c r="AP30" s="53"/>
      <c r="AQ30" s="54"/>
      <c r="AR30" s="48"/>
      <c r="AS30" s="52"/>
      <c r="AT30" s="52"/>
      <c r="AU30" s="52"/>
      <c r="AV30" s="52"/>
      <c r="AW30" s="52"/>
      <c r="AX30" s="53"/>
      <c r="AY30" s="54"/>
      <c r="AZ30" s="48"/>
      <c r="BA30" s="52"/>
      <c r="BB30" s="52"/>
      <c r="BC30" s="52"/>
      <c r="BD30" s="52"/>
      <c r="BE30" s="52"/>
      <c r="BF30" s="53"/>
      <c r="BG30" s="130"/>
      <c r="BH30" s="48"/>
      <c r="BI30" s="52"/>
      <c r="BJ30" s="52"/>
      <c r="BK30" s="52"/>
      <c r="BL30" s="52"/>
      <c r="BM30" s="52"/>
      <c r="BN30" s="53"/>
      <c r="BO30" s="52"/>
      <c r="BP30" s="52"/>
      <c r="BQ30" s="52"/>
      <c r="BR30" s="52"/>
      <c r="BS30" s="52"/>
      <c r="BT30" s="52"/>
      <c r="BU30" s="52"/>
      <c r="BV30" s="52"/>
      <c r="BW30" s="202"/>
      <c r="BX30" s="52"/>
      <c r="BY30" s="48"/>
      <c r="BZ30" s="52"/>
      <c r="CA30" s="52"/>
      <c r="CB30" s="52"/>
      <c r="CC30" s="52"/>
      <c r="CD30" s="52"/>
      <c r="CE30" s="52"/>
      <c r="CF30" s="268" t="str">
        <f>IF(CN30&lt;ESCALA!$E$7,"NI",IF(CN30&lt;ESCALA!$E$8,"EP",IF(CN30&lt;ESCALA!$E$9,"C",IF(CN30&lt;ESCALA!$E$10,"R","E"))))</f>
        <v>NI</v>
      </c>
      <c r="CG30" s="267" t="str">
        <f>IF(CO30&lt;ESCALA!$E$7,"NI",IF(CO30&lt;ESCALA!$E$8,"EP",IF(CO30&lt;ESCALA!$E$9,"C",IF(CO30&lt;ESCALA!$E$10,"R","E"))))</f>
        <v>NI</v>
      </c>
      <c r="CH30" s="267" t="str">
        <f>IF(CP30&lt;ESCALA!$E$7,"NI",IF(CP30&lt;ESCALA!$E$8,"EP",IF(CP30&lt;ESCALA!$E$9,"C",IF(CP30&lt;ESCALA!$E$10,"R","E"))))</f>
        <v>NI</v>
      </c>
      <c r="CI30" s="267" t="str">
        <f>IF(CQ30&lt;ESCALA!$E$7,"NI",IF(CQ30&lt;ESCALA!$E$8,"EP",IF(CQ30&lt;ESCALA!$E$9,"C",IF(CQ30&lt;ESCALA!$E$10,"R","E"))))</f>
        <v>NI</v>
      </c>
      <c r="CJ30" s="267" t="str">
        <f>IF(CR30&lt;ESCALA!$E$7,"NI",IF(CR30&lt;ESCALA!$E$8,"EP",IF(CR30&lt;ESCALA!$E$9,"C",IF(CR30&lt;ESCALA!$E$10,"R","E"))))</f>
        <v>NI</v>
      </c>
      <c r="CK30" s="267" t="str">
        <f>IF(CS30&lt;ESCALA!$E$7,"NI",IF(CS30&lt;ESCALA!$E$8,"EP",IF(CS30&lt;ESCALA!$E$9,"C",IF(CS30&lt;ESCALA!$E$10,"R","E"))))</f>
        <v>NI</v>
      </c>
      <c r="CL30" s="267" t="str">
        <f>IF(CT30&lt;ESCALA!$E$7,"NI",IF(CT30&lt;ESCALA!$E$8,"EP",IF(CT30&lt;ESCALA!$E$9,"C",IF(CT30&lt;ESCALA!$E$10,"R","E"))))</f>
        <v>NI</v>
      </c>
      <c r="CM30" s="269" t="str">
        <f>IF(CU30&lt;ESCALA!$E$7,"NI",IF(CU30&lt;ESCALA!$E$8,"EP",IF(CU30&lt;ESCALA!$E$9,"C",IF(CU30&lt;ESCALA!$E$10,"R","E"))))</f>
        <v>NI</v>
      </c>
      <c r="CN30" s="302">
        <f>'2º ESO'!AJ40</f>
        <v>0</v>
      </c>
      <c r="CO30" s="303">
        <f>'2º ESO'!AK40</f>
        <v>0</v>
      </c>
      <c r="CP30" s="303">
        <f>'2º ESO'!AL40</f>
        <v>0</v>
      </c>
      <c r="CQ30" s="303">
        <f>'2º ESO'!AM40</f>
        <v>0</v>
      </c>
      <c r="CR30" s="303">
        <f>'2º ESO'!AN40</f>
        <v>0</v>
      </c>
      <c r="CS30" s="303">
        <f>'2º ESO'!AO40</f>
        <v>0</v>
      </c>
      <c r="CT30" s="303">
        <f>'2º ESO'!AP40</f>
        <v>0</v>
      </c>
      <c r="CU30" s="304">
        <f>'2º ESO'!AQ40</f>
        <v>0</v>
      </c>
    </row>
    <row r="31" spans="1:99" ht="21" customHeight="1">
      <c r="A31" s="29">
        <v>18</v>
      </c>
      <c r="B31" s="28" t="s">
        <v>118</v>
      </c>
      <c r="C31" s="44"/>
      <c r="D31" s="43"/>
      <c r="E31" s="44"/>
      <c r="F31" s="44"/>
      <c r="G31" s="44"/>
      <c r="H31" s="44"/>
      <c r="I31" s="44"/>
      <c r="J31" s="45"/>
      <c r="K31" s="51"/>
      <c r="L31" s="43"/>
      <c r="M31" s="44"/>
      <c r="N31" s="44"/>
      <c r="O31" s="44"/>
      <c r="P31" s="44"/>
      <c r="Q31" s="44"/>
      <c r="R31" s="45"/>
      <c r="S31" s="51"/>
      <c r="T31" s="43"/>
      <c r="U31" s="44"/>
      <c r="V31" s="44"/>
      <c r="W31" s="44"/>
      <c r="X31" s="44"/>
      <c r="Y31" s="44"/>
      <c r="Z31" s="45"/>
      <c r="AA31" s="51"/>
      <c r="AB31" s="43"/>
      <c r="AC31" s="44"/>
      <c r="AD31" s="44"/>
      <c r="AE31" s="44"/>
      <c r="AF31" s="44"/>
      <c r="AG31" s="44"/>
      <c r="AH31" s="45"/>
      <c r="AI31" s="51"/>
      <c r="AJ31" s="43"/>
      <c r="AK31" s="44"/>
      <c r="AL31" s="44"/>
      <c r="AM31" s="44"/>
      <c r="AN31" s="44"/>
      <c r="AO31" s="44"/>
      <c r="AP31" s="45"/>
      <c r="AQ31" s="51"/>
      <c r="AR31" s="43"/>
      <c r="AS31" s="44"/>
      <c r="AT31" s="44"/>
      <c r="AU31" s="44"/>
      <c r="AV31" s="44"/>
      <c r="AW31" s="44"/>
      <c r="AX31" s="45"/>
      <c r="AY31" s="51"/>
      <c r="AZ31" s="43"/>
      <c r="BA31" s="44"/>
      <c r="BB31" s="44"/>
      <c r="BC31" s="44"/>
      <c r="BD31" s="44"/>
      <c r="BE31" s="44"/>
      <c r="BF31" s="45"/>
      <c r="BG31" s="129"/>
      <c r="BH31" s="43"/>
      <c r="BI31" s="44"/>
      <c r="BJ31" s="44"/>
      <c r="BK31" s="44"/>
      <c r="BL31" s="44"/>
      <c r="BM31" s="44"/>
      <c r="BN31" s="45"/>
      <c r="BO31" s="44"/>
      <c r="BP31" s="44"/>
      <c r="BQ31" s="44"/>
      <c r="BR31" s="44"/>
      <c r="BS31" s="44"/>
      <c r="BT31" s="44"/>
      <c r="BU31" s="44"/>
      <c r="BV31" s="44"/>
      <c r="BW31" s="201"/>
      <c r="BX31" s="44"/>
      <c r="BY31" s="43"/>
      <c r="BZ31" s="44"/>
      <c r="CA31" s="44"/>
      <c r="CB31" s="44"/>
      <c r="CC31" s="44"/>
      <c r="CD31" s="44"/>
      <c r="CE31" s="44"/>
      <c r="CF31" s="268" t="str">
        <f>IF(CN31&lt;ESCALA!$E$7,"NI",IF(CN31&lt;ESCALA!$E$8,"EP",IF(CN31&lt;ESCALA!$E$9,"C",IF(CN31&lt;ESCALA!$E$10,"R","E"))))</f>
        <v>NI</v>
      </c>
      <c r="CG31" s="267" t="str">
        <f>IF(CO31&lt;ESCALA!$E$7,"NI",IF(CO31&lt;ESCALA!$E$8,"EP",IF(CO31&lt;ESCALA!$E$9,"C",IF(CO31&lt;ESCALA!$E$10,"R","E"))))</f>
        <v>NI</v>
      </c>
      <c r="CH31" s="267" t="str">
        <f>IF(CP31&lt;ESCALA!$E$7,"NI",IF(CP31&lt;ESCALA!$E$8,"EP",IF(CP31&lt;ESCALA!$E$9,"C",IF(CP31&lt;ESCALA!$E$10,"R","E"))))</f>
        <v>NI</v>
      </c>
      <c r="CI31" s="267" t="str">
        <f>IF(CQ31&lt;ESCALA!$E$7,"NI",IF(CQ31&lt;ESCALA!$E$8,"EP",IF(CQ31&lt;ESCALA!$E$9,"C",IF(CQ31&lt;ESCALA!$E$10,"R","E"))))</f>
        <v>NI</v>
      </c>
      <c r="CJ31" s="267" t="str">
        <f>IF(CR31&lt;ESCALA!$E$7,"NI",IF(CR31&lt;ESCALA!$E$8,"EP",IF(CR31&lt;ESCALA!$E$9,"C",IF(CR31&lt;ESCALA!$E$10,"R","E"))))</f>
        <v>NI</v>
      </c>
      <c r="CK31" s="267" t="str">
        <f>IF(CS31&lt;ESCALA!$E$7,"NI",IF(CS31&lt;ESCALA!$E$8,"EP",IF(CS31&lt;ESCALA!$E$9,"C",IF(CS31&lt;ESCALA!$E$10,"R","E"))))</f>
        <v>NI</v>
      </c>
      <c r="CL31" s="267" t="str">
        <f>IF(CT31&lt;ESCALA!$E$7,"NI",IF(CT31&lt;ESCALA!$E$8,"EP",IF(CT31&lt;ESCALA!$E$9,"C",IF(CT31&lt;ESCALA!$E$10,"R","E"))))</f>
        <v>NI</v>
      </c>
      <c r="CM31" s="269" t="str">
        <f>IF(CU31&lt;ESCALA!$E$7,"NI",IF(CU31&lt;ESCALA!$E$8,"EP",IF(CU31&lt;ESCALA!$E$9,"C",IF(CU31&lt;ESCALA!$E$10,"R","E"))))</f>
        <v>NI</v>
      </c>
      <c r="CN31" s="302">
        <f>'2º ESO'!AJ41</f>
        <v>0</v>
      </c>
      <c r="CO31" s="303">
        <f>'2º ESO'!AK41</f>
        <v>0</v>
      </c>
      <c r="CP31" s="303">
        <f>'2º ESO'!AL41</f>
        <v>0</v>
      </c>
      <c r="CQ31" s="303">
        <f>'2º ESO'!AM41</f>
        <v>0</v>
      </c>
      <c r="CR31" s="303">
        <f>'2º ESO'!AN41</f>
        <v>0</v>
      </c>
      <c r="CS31" s="303">
        <f>'2º ESO'!AO41</f>
        <v>0</v>
      </c>
      <c r="CT31" s="303">
        <f>'2º ESO'!AP41</f>
        <v>0</v>
      </c>
      <c r="CU31" s="304">
        <f>'2º ESO'!AQ41</f>
        <v>0</v>
      </c>
    </row>
    <row r="32" spans="1:99" ht="21" customHeight="1">
      <c r="A32" s="29">
        <v>19</v>
      </c>
      <c r="B32" s="30" t="s">
        <v>119</v>
      </c>
      <c r="C32" s="52"/>
      <c r="D32" s="48"/>
      <c r="E32" s="52"/>
      <c r="F32" s="52"/>
      <c r="G32" s="52"/>
      <c r="H32" s="52"/>
      <c r="I32" s="52"/>
      <c r="J32" s="53"/>
      <c r="K32" s="54"/>
      <c r="L32" s="48"/>
      <c r="M32" s="52"/>
      <c r="N32" s="52"/>
      <c r="O32" s="52"/>
      <c r="P32" s="52"/>
      <c r="Q32" s="52"/>
      <c r="R32" s="53"/>
      <c r="S32" s="54"/>
      <c r="T32" s="48"/>
      <c r="U32" s="52"/>
      <c r="V32" s="52"/>
      <c r="W32" s="52"/>
      <c r="X32" s="52"/>
      <c r="Y32" s="52"/>
      <c r="Z32" s="53"/>
      <c r="AA32" s="54"/>
      <c r="AB32" s="48"/>
      <c r="AC32" s="52"/>
      <c r="AD32" s="52"/>
      <c r="AE32" s="52"/>
      <c r="AF32" s="52"/>
      <c r="AG32" s="52"/>
      <c r="AH32" s="53"/>
      <c r="AI32" s="54"/>
      <c r="AJ32" s="48"/>
      <c r="AK32" s="52"/>
      <c r="AL32" s="52"/>
      <c r="AM32" s="52"/>
      <c r="AN32" s="52"/>
      <c r="AO32" s="52"/>
      <c r="AP32" s="53"/>
      <c r="AQ32" s="54"/>
      <c r="AR32" s="48"/>
      <c r="AS32" s="52"/>
      <c r="AT32" s="52"/>
      <c r="AU32" s="52"/>
      <c r="AV32" s="52"/>
      <c r="AW32" s="52"/>
      <c r="AX32" s="53"/>
      <c r="AY32" s="54"/>
      <c r="AZ32" s="48"/>
      <c r="BA32" s="52"/>
      <c r="BB32" s="52"/>
      <c r="BC32" s="52"/>
      <c r="BD32" s="52"/>
      <c r="BE32" s="52"/>
      <c r="BF32" s="53"/>
      <c r="BG32" s="130"/>
      <c r="BH32" s="48"/>
      <c r="BI32" s="52"/>
      <c r="BJ32" s="52"/>
      <c r="BK32" s="52"/>
      <c r="BL32" s="52"/>
      <c r="BM32" s="52"/>
      <c r="BN32" s="53"/>
      <c r="BO32" s="52"/>
      <c r="BP32" s="52"/>
      <c r="BQ32" s="52"/>
      <c r="BR32" s="52"/>
      <c r="BS32" s="52"/>
      <c r="BT32" s="52"/>
      <c r="BU32" s="52"/>
      <c r="BV32" s="52"/>
      <c r="BW32" s="202"/>
      <c r="BX32" s="52"/>
      <c r="BY32" s="48"/>
      <c r="BZ32" s="52"/>
      <c r="CA32" s="52"/>
      <c r="CB32" s="52"/>
      <c r="CC32" s="52"/>
      <c r="CD32" s="52"/>
      <c r="CE32" s="52"/>
      <c r="CF32" s="268" t="str">
        <f>IF(CN32&lt;ESCALA!$E$7,"NI",IF(CN32&lt;ESCALA!$E$8,"EP",IF(CN32&lt;ESCALA!$E$9,"C",IF(CN32&lt;ESCALA!$E$10,"R","E"))))</f>
        <v>NI</v>
      </c>
      <c r="CG32" s="267" t="str">
        <f>IF(CO32&lt;ESCALA!$E$7,"NI",IF(CO32&lt;ESCALA!$E$8,"EP",IF(CO32&lt;ESCALA!$E$9,"C",IF(CO32&lt;ESCALA!$E$10,"R","E"))))</f>
        <v>NI</v>
      </c>
      <c r="CH32" s="267" t="str">
        <f>IF(CP32&lt;ESCALA!$E$7,"NI",IF(CP32&lt;ESCALA!$E$8,"EP",IF(CP32&lt;ESCALA!$E$9,"C",IF(CP32&lt;ESCALA!$E$10,"R","E"))))</f>
        <v>NI</v>
      </c>
      <c r="CI32" s="267" t="str">
        <f>IF(CQ32&lt;ESCALA!$E$7,"NI",IF(CQ32&lt;ESCALA!$E$8,"EP",IF(CQ32&lt;ESCALA!$E$9,"C",IF(CQ32&lt;ESCALA!$E$10,"R","E"))))</f>
        <v>NI</v>
      </c>
      <c r="CJ32" s="267" t="str">
        <f>IF(CR32&lt;ESCALA!$E$7,"NI",IF(CR32&lt;ESCALA!$E$8,"EP",IF(CR32&lt;ESCALA!$E$9,"C",IF(CR32&lt;ESCALA!$E$10,"R","E"))))</f>
        <v>NI</v>
      </c>
      <c r="CK32" s="267" t="str">
        <f>IF(CS32&lt;ESCALA!$E$7,"NI",IF(CS32&lt;ESCALA!$E$8,"EP",IF(CS32&lt;ESCALA!$E$9,"C",IF(CS32&lt;ESCALA!$E$10,"R","E"))))</f>
        <v>NI</v>
      </c>
      <c r="CL32" s="267" t="str">
        <f>IF(CT32&lt;ESCALA!$E$7,"NI",IF(CT32&lt;ESCALA!$E$8,"EP",IF(CT32&lt;ESCALA!$E$9,"C",IF(CT32&lt;ESCALA!$E$10,"R","E"))))</f>
        <v>NI</v>
      </c>
      <c r="CM32" s="269" t="str">
        <f>IF(CU32&lt;ESCALA!$E$7,"NI",IF(CU32&lt;ESCALA!$E$8,"EP",IF(CU32&lt;ESCALA!$E$9,"C",IF(CU32&lt;ESCALA!$E$10,"R","E"))))</f>
        <v>NI</v>
      </c>
      <c r="CN32" s="302">
        <f>'2º ESO'!AJ42</f>
        <v>0</v>
      </c>
      <c r="CO32" s="303">
        <f>'2º ESO'!AK42</f>
        <v>0</v>
      </c>
      <c r="CP32" s="303">
        <f>'2º ESO'!AL42</f>
        <v>0</v>
      </c>
      <c r="CQ32" s="303">
        <f>'2º ESO'!AM42</f>
        <v>0</v>
      </c>
      <c r="CR32" s="303">
        <f>'2º ESO'!AN42</f>
        <v>0</v>
      </c>
      <c r="CS32" s="303">
        <f>'2º ESO'!AO42</f>
        <v>0</v>
      </c>
      <c r="CT32" s="303">
        <f>'2º ESO'!AP42</f>
        <v>0</v>
      </c>
      <c r="CU32" s="304">
        <f>'2º ESO'!AQ42</f>
        <v>0</v>
      </c>
    </row>
    <row r="33" spans="1:99" ht="21" customHeight="1">
      <c r="A33" s="66">
        <v>20</v>
      </c>
      <c r="B33" s="28" t="s">
        <v>120</v>
      </c>
      <c r="C33" s="44"/>
      <c r="D33" s="43"/>
      <c r="E33" s="44"/>
      <c r="F33" s="44"/>
      <c r="G33" s="44"/>
      <c r="H33" s="44"/>
      <c r="I33" s="44"/>
      <c r="J33" s="45"/>
      <c r="K33" s="51"/>
      <c r="L33" s="43"/>
      <c r="M33" s="44"/>
      <c r="N33" s="44"/>
      <c r="O33" s="44"/>
      <c r="P33" s="44"/>
      <c r="Q33" s="44"/>
      <c r="R33" s="45"/>
      <c r="S33" s="51"/>
      <c r="T33" s="43"/>
      <c r="U33" s="44"/>
      <c r="V33" s="44"/>
      <c r="W33" s="44"/>
      <c r="X33" s="44"/>
      <c r="Y33" s="44"/>
      <c r="Z33" s="45"/>
      <c r="AA33" s="51"/>
      <c r="AB33" s="43"/>
      <c r="AC33" s="44"/>
      <c r="AD33" s="44"/>
      <c r="AE33" s="44"/>
      <c r="AF33" s="44"/>
      <c r="AG33" s="44"/>
      <c r="AH33" s="45"/>
      <c r="AI33" s="51"/>
      <c r="AJ33" s="43"/>
      <c r="AK33" s="44"/>
      <c r="AL33" s="44"/>
      <c r="AM33" s="44"/>
      <c r="AN33" s="44"/>
      <c r="AO33" s="44"/>
      <c r="AP33" s="45"/>
      <c r="AQ33" s="51"/>
      <c r="AR33" s="43"/>
      <c r="AS33" s="44"/>
      <c r="AT33" s="44"/>
      <c r="AU33" s="44"/>
      <c r="AV33" s="44"/>
      <c r="AW33" s="44"/>
      <c r="AX33" s="45"/>
      <c r="AY33" s="51"/>
      <c r="AZ33" s="43"/>
      <c r="BA33" s="44"/>
      <c r="BB33" s="44"/>
      <c r="BC33" s="44"/>
      <c r="BD33" s="44"/>
      <c r="BE33" s="44"/>
      <c r="BF33" s="45"/>
      <c r="BG33" s="129"/>
      <c r="BH33" s="43"/>
      <c r="BI33" s="44"/>
      <c r="BJ33" s="44"/>
      <c r="BK33" s="44"/>
      <c r="BL33" s="44"/>
      <c r="BM33" s="44"/>
      <c r="BN33" s="45"/>
      <c r="BO33" s="44"/>
      <c r="BP33" s="44"/>
      <c r="BQ33" s="44"/>
      <c r="BR33" s="44"/>
      <c r="BS33" s="44"/>
      <c r="BT33" s="44"/>
      <c r="BU33" s="44"/>
      <c r="BV33" s="44"/>
      <c r="BW33" s="201"/>
      <c r="BX33" s="44"/>
      <c r="BY33" s="43"/>
      <c r="BZ33" s="44"/>
      <c r="CA33" s="44"/>
      <c r="CB33" s="44"/>
      <c r="CC33" s="44"/>
      <c r="CD33" s="44"/>
      <c r="CE33" s="44"/>
      <c r="CF33" s="268" t="str">
        <f>IF(CN33&lt;ESCALA!$E$7,"NI",IF(CN33&lt;ESCALA!$E$8,"EP",IF(CN33&lt;ESCALA!$E$9,"C",IF(CN33&lt;ESCALA!$E$10,"R","E"))))</f>
        <v>NI</v>
      </c>
      <c r="CG33" s="267" t="str">
        <f>IF(CO33&lt;ESCALA!$E$7,"NI",IF(CO33&lt;ESCALA!$E$8,"EP",IF(CO33&lt;ESCALA!$E$9,"C",IF(CO33&lt;ESCALA!$E$10,"R","E"))))</f>
        <v>NI</v>
      </c>
      <c r="CH33" s="267" t="str">
        <f>IF(CP33&lt;ESCALA!$E$7,"NI",IF(CP33&lt;ESCALA!$E$8,"EP",IF(CP33&lt;ESCALA!$E$9,"C",IF(CP33&lt;ESCALA!$E$10,"R","E"))))</f>
        <v>NI</v>
      </c>
      <c r="CI33" s="267" t="str">
        <f>IF(CQ33&lt;ESCALA!$E$7,"NI",IF(CQ33&lt;ESCALA!$E$8,"EP",IF(CQ33&lt;ESCALA!$E$9,"C",IF(CQ33&lt;ESCALA!$E$10,"R","E"))))</f>
        <v>NI</v>
      </c>
      <c r="CJ33" s="267" t="str">
        <f>IF(CR33&lt;ESCALA!$E$7,"NI",IF(CR33&lt;ESCALA!$E$8,"EP",IF(CR33&lt;ESCALA!$E$9,"C",IF(CR33&lt;ESCALA!$E$10,"R","E"))))</f>
        <v>NI</v>
      </c>
      <c r="CK33" s="267" t="str">
        <f>IF(CS33&lt;ESCALA!$E$7,"NI",IF(CS33&lt;ESCALA!$E$8,"EP",IF(CS33&lt;ESCALA!$E$9,"C",IF(CS33&lt;ESCALA!$E$10,"R","E"))))</f>
        <v>NI</v>
      </c>
      <c r="CL33" s="267" t="str">
        <f>IF(CT33&lt;ESCALA!$E$7,"NI",IF(CT33&lt;ESCALA!$E$8,"EP",IF(CT33&lt;ESCALA!$E$9,"C",IF(CT33&lt;ESCALA!$E$10,"R","E"))))</f>
        <v>NI</v>
      </c>
      <c r="CM33" s="269" t="str">
        <f>IF(CU33&lt;ESCALA!$E$7,"NI",IF(CU33&lt;ESCALA!$E$8,"EP",IF(CU33&lt;ESCALA!$E$9,"C",IF(CU33&lt;ESCALA!$E$10,"R","E"))))</f>
        <v>NI</v>
      </c>
      <c r="CN33" s="302">
        <f>'2º ESO'!AJ43</f>
        <v>0</v>
      </c>
      <c r="CO33" s="303">
        <f>'2º ESO'!AK43</f>
        <v>0</v>
      </c>
      <c r="CP33" s="303">
        <f>'2º ESO'!AL43</f>
        <v>0</v>
      </c>
      <c r="CQ33" s="303">
        <f>'2º ESO'!AM43</f>
        <v>0</v>
      </c>
      <c r="CR33" s="303">
        <f>'2º ESO'!AN43</f>
        <v>0</v>
      </c>
      <c r="CS33" s="303">
        <f>'2º ESO'!AO43</f>
        <v>0</v>
      </c>
      <c r="CT33" s="303">
        <f>'2º ESO'!AP43</f>
        <v>0</v>
      </c>
      <c r="CU33" s="304">
        <f>'2º ESO'!AQ43</f>
        <v>0</v>
      </c>
    </row>
    <row r="34" spans="1:99" ht="21" customHeight="1">
      <c r="A34" s="29">
        <v>21</v>
      </c>
      <c r="B34" s="30" t="s">
        <v>121</v>
      </c>
      <c r="C34" s="52"/>
      <c r="D34" s="48"/>
      <c r="E34" s="52"/>
      <c r="F34" s="52"/>
      <c r="G34" s="52"/>
      <c r="H34" s="52"/>
      <c r="I34" s="52"/>
      <c r="J34" s="53"/>
      <c r="K34" s="54"/>
      <c r="L34" s="48"/>
      <c r="M34" s="52"/>
      <c r="N34" s="52"/>
      <c r="O34" s="52"/>
      <c r="P34" s="52"/>
      <c r="Q34" s="52"/>
      <c r="R34" s="53"/>
      <c r="S34" s="54"/>
      <c r="T34" s="48"/>
      <c r="U34" s="52"/>
      <c r="V34" s="52"/>
      <c r="W34" s="52"/>
      <c r="X34" s="52"/>
      <c r="Y34" s="52"/>
      <c r="Z34" s="53"/>
      <c r="AA34" s="54"/>
      <c r="AB34" s="48"/>
      <c r="AC34" s="52"/>
      <c r="AD34" s="52"/>
      <c r="AE34" s="52"/>
      <c r="AF34" s="52"/>
      <c r="AG34" s="52"/>
      <c r="AH34" s="53"/>
      <c r="AI34" s="54"/>
      <c r="AJ34" s="48"/>
      <c r="AK34" s="52"/>
      <c r="AL34" s="52"/>
      <c r="AM34" s="52"/>
      <c r="AN34" s="52"/>
      <c r="AO34" s="52"/>
      <c r="AP34" s="53"/>
      <c r="AQ34" s="54"/>
      <c r="AR34" s="48"/>
      <c r="AS34" s="52"/>
      <c r="AT34" s="52"/>
      <c r="AU34" s="52"/>
      <c r="AV34" s="52"/>
      <c r="AW34" s="52"/>
      <c r="AX34" s="53"/>
      <c r="AY34" s="54"/>
      <c r="AZ34" s="48"/>
      <c r="BA34" s="52"/>
      <c r="BB34" s="52"/>
      <c r="BC34" s="52"/>
      <c r="BD34" s="52"/>
      <c r="BE34" s="52"/>
      <c r="BF34" s="53"/>
      <c r="BG34" s="130"/>
      <c r="BH34" s="48"/>
      <c r="BI34" s="52"/>
      <c r="BJ34" s="52"/>
      <c r="BK34" s="52"/>
      <c r="BL34" s="52"/>
      <c r="BM34" s="52"/>
      <c r="BN34" s="53"/>
      <c r="BO34" s="52"/>
      <c r="BP34" s="52"/>
      <c r="BQ34" s="52"/>
      <c r="BR34" s="52"/>
      <c r="BS34" s="52"/>
      <c r="BT34" s="52"/>
      <c r="BU34" s="52"/>
      <c r="BV34" s="52"/>
      <c r="BW34" s="202"/>
      <c r="BX34" s="52"/>
      <c r="BY34" s="48"/>
      <c r="BZ34" s="52"/>
      <c r="CA34" s="52"/>
      <c r="CB34" s="52"/>
      <c r="CC34" s="52"/>
      <c r="CD34" s="52"/>
      <c r="CE34" s="52"/>
      <c r="CF34" s="268" t="str">
        <f>IF(CN34&lt;ESCALA!$E$7,"NI",IF(CN34&lt;ESCALA!$E$8,"EP",IF(CN34&lt;ESCALA!$E$9,"C",IF(CN34&lt;ESCALA!$E$10,"R","E"))))</f>
        <v>NI</v>
      </c>
      <c r="CG34" s="267" t="str">
        <f>IF(CO34&lt;ESCALA!$E$7,"NI",IF(CO34&lt;ESCALA!$E$8,"EP",IF(CO34&lt;ESCALA!$E$9,"C",IF(CO34&lt;ESCALA!$E$10,"R","E"))))</f>
        <v>NI</v>
      </c>
      <c r="CH34" s="267" t="str">
        <f>IF(CP34&lt;ESCALA!$E$7,"NI",IF(CP34&lt;ESCALA!$E$8,"EP",IF(CP34&lt;ESCALA!$E$9,"C",IF(CP34&lt;ESCALA!$E$10,"R","E"))))</f>
        <v>NI</v>
      </c>
      <c r="CI34" s="267" t="str">
        <f>IF(CQ34&lt;ESCALA!$E$7,"NI",IF(CQ34&lt;ESCALA!$E$8,"EP",IF(CQ34&lt;ESCALA!$E$9,"C",IF(CQ34&lt;ESCALA!$E$10,"R","E"))))</f>
        <v>NI</v>
      </c>
      <c r="CJ34" s="267" t="str">
        <f>IF(CR34&lt;ESCALA!$E$7,"NI",IF(CR34&lt;ESCALA!$E$8,"EP",IF(CR34&lt;ESCALA!$E$9,"C",IF(CR34&lt;ESCALA!$E$10,"R","E"))))</f>
        <v>NI</v>
      </c>
      <c r="CK34" s="267" t="str">
        <f>IF(CS34&lt;ESCALA!$E$7,"NI",IF(CS34&lt;ESCALA!$E$8,"EP",IF(CS34&lt;ESCALA!$E$9,"C",IF(CS34&lt;ESCALA!$E$10,"R","E"))))</f>
        <v>NI</v>
      </c>
      <c r="CL34" s="267" t="str">
        <f>IF(CT34&lt;ESCALA!$E$7,"NI",IF(CT34&lt;ESCALA!$E$8,"EP",IF(CT34&lt;ESCALA!$E$9,"C",IF(CT34&lt;ESCALA!$E$10,"R","E"))))</f>
        <v>NI</v>
      </c>
      <c r="CM34" s="269" t="str">
        <f>IF(CU34&lt;ESCALA!$E$7,"NI",IF(CU34&lt;ESCALA!$E$8,"EP",IF(CU34&lt;ESCALA!$E$9,"C",IF(CU34&lt;ESCALA!$E$10,"R","E"))))</f>
        <v>NI</v>
      </c>
      <c r="CN34" s="302">
        <f>'2º ESO'!AJ44</f>
        <v>0</v>
      </c>
      <c r="CO34" s="303">
        <f>'2º ESO'!AK44</f>
        <v>0</v>
      </c>
      <c r="CP34" s="303">
        <f>'2º ESO'!AL44</f>
        <v>0</v>
      </c>
      <c r="CQ34" s="303">
        <f>'2º ESO'!AM44</f>
        <v>0</v>
      </c>
      <c r="CR34" s="303">
        <f>'2º ESO'!AN44</f>
        <v>0</v>
      </c>
      <c r="CS34" s="303">
        <f>'2º ESO'!AO44</f>
        <v>0</v>
      </c>
      <c r="CT34" s="303">
        <f>'2º ESO'!AP44</f>
        <v>0</v>
      </c>
      <c r="CU34" s="304">
        <f>'2º ESO'!AQ44</f>
        <v>0</v>
      </c>
    </row>
    <row r="35" spans="1:99" ht="21" customHeight="1">
      <c r="A35" s="29">
        <v>22</v>
      </c>
      <c r="B35" s="28" t="s">
        <v>122</v>
      </c>
      <c r="C35" s="44"/>
      <c r="D35" s="43"/>
      <c r="E35" s="44"/>
      <c r="F35" s="44"/>
      <c r="G35" s="44"/>
      <c r="H35" s="44"/>
      <c r="I35" s="44"/>
      <c r="J35" s="45"/>
      <c r="K35" s="51"/>
      <c r="L35" s="43"/>
      <c r="M35" s="44"/>
      <c r="N35" s="44"/>
      <c r="O35" s="44"/>
      <c r="P35" s="44"/>
      <c r="Q35" s="44"/>
      <c r="R35" s="45"/>
      <c r="S35" s="51"/>
      <c r="T35" s="43"/>
      <c r="U35" s="44"/>
      <c r="V35" s="44"/>
      <c r="W35" s="44"/>
      <c r="X35" s="44"/>
      <c r="Y35" s="44"/>
      <c r="Z35" s="45"/>
      <c r="AA35" s="51"/>
      <c r="AB35" s="43"/>
      <c r="AC35" s="44"/>
      <c r="AD35" s="44"/>
      <c r="AE35" s="44"/>
      <c r="AF35" s="44"/>
      <c r="AG35" s="44"/>
      <c r="AH35" s="45"/>
      <c r="AI35" s="51"/>
      <c r="AJ35" s="43"/>
      <c r="AK35" s="44"/>
      <c r="AL35" s="44"/>
      <c r="AM35" s="44"/>
      <c r="AN35" s="44"/>
      <c r="AO35" s="44"/>
      <c r="AP35" s="45"/>
      <c r="AQ35" s="51"/>
      <c r="AR35" s="43"/>
      <c r="AS35" s="44"/>
      <c r="AT35" s="44"/>
      <c r="AU35" s="44"/>
      <c r="AV35" s="44"/>
      <c r="AW35" s="44"/>
      <c r="AX35" s="45"/>
      <c r="AY35" s="51"/>
      <c r="AZ35" s="43"/>
      <c r="BA35" s="44"/>
      <c r="BB35" s="44"/>
      <c r="BC35" s="44"/>
      <c r="BD35" s="44"/>
      <c r="BE35" s="44"/>
      <c r="BF35" s="45"/>
      <c r="BG35" s="129"/>
      <c r="BH35" s="43"/>
      <c r="BI35" s="44"/>
      <c r="BJ35" s="44"/>
      <c r="BK35" s="44"/>
      <c r="BL35" s="44"/>
      <c r="BM35" s="44"/>
      <c r="BN35" s="45"/>
      <c r="BO35" s="44"/>
      <c r="BP35" s="44"/>
      <c r="BQ35" s="44"/>
      <c r="BR35" s="44"/>
      <c r="BS35" s="44"/>
      <c r="BT35" s="44"/>
      <c r="BU35" s="44"/>
      <c r="BV35" s="44"/>
      <c r="BW35" s="201"/>
      <c r="BX35" s="44"/>
      <c r="BY35" s="43"/>
      <c r="BZ35" s="44"/>
      <c r="CA35" s="44"/>
      <c r="CB35" s="44"/>
      <c r="CC35" s="44"/>
      <c r="CD35" s="44"/>
      <c r="CE35" s="44"/>
      <c r="CF35" s="268" t="str">
        <f>IF(CN35&lt;ESCALA!$E$7,"NI",IF(CN35&lt;ESCALA!$E$8,"EP",IF(CN35&lt;ESCALA!$E$9,"C",IF(CN35&lt;ESCALA!$E$10,"R","E"))))</f>
        <v>NI</v>
      </c>
      <c r="CG35" s="267" t="str">
        <f>IF(CO35&lt;ESCALA!$E$7,"NI",IF(CO35&lt;ESCALA!$E$8,"EP",IF(CO35&lt;ESCALA!$E$9,"C",IF(CO35&lt;ESCALA!$E$10,"R","E"))))</f>
        <v>NI</v>
      </c>
      <c r="CH35" s="267" t="str">
        <f>IF(CP35&lt;ESCALA!$E$7,"NI",IF(CP35&lt;ESCALA!$E$8,"EP",IF(CP35&lt;ESCALA!$E$9,"C",IF(CP35&lt;ESCALA!$E$10,"R","E"))))</f>
        <v>NI</v>
      </c>
      <c r="CI35" s="267" t="str">
        <f>IF(CQ35&lt;ESCALA!$E$7,"NI",IF(CQ35&lt;ESCALA!$E$8,"EP",IF(CQ35&lt;ESCALA!$E$9,"C",IF(CQ35&lt;ESCALA!$E$10,"R","E"))))</f>
        <v>NI</v>
      </c>
      <c r="CJ35" s="267" t="str">
        <f>IF(CR35&lt;ESCALA!$E$7,"NI",IF(CR35&lt;ESCALA!$E$8,"EP",IF(CR35&lt;ESCALA!$E$9,"C",IF(CR35&lt;ESCALA!$E$10,"R","E"))))</f>
        <v>NI</v>
      </c>
      <c r="CK35" s="267" t="str">
        <f>IF(CS35&lt;ESCALA!$E$7,"NI",IF(CS35&lt;ESCALA!$E$8,"EP",IF(CS35&lt;ESCALA!$E$9,"C",IF(CS35&lt;ESCALA!$E$10,"R","E"))))</f>
        <v>NI</v>
      </c>
      <c r="CL35" s="267" t="str">
        <f>IF(CT35&lt;ESCALA!$E$7,"NI",IF(CT35&lt;ESCALA!$E$8,"EP",IF(CT35&lt;ESCALA!$E$9,"C",IF(CT35&lt;ESCALA!$E$10,"R","E"))))</f>
        <v>NI</v>
      </c>
      <c r="CM35" s="269" t="str">
        <f>IF(CU35&lt;ESCALA!$E$7,"NI",IF(CU35&lt;ESCALA!$E$8,"EP",IF(CU35&lt;ESCALA!$E$9,"C",IF(CU35&lt;ESCALA!$E$10,"R","E"))))</f>
        <v>NI</v>
      </c>
      <c r="CN35" s="302">
        <f>'2º ESO'!AJ45</f>
        <v>0</v>
      </c>
      <c r="CO35" s="303">
        <f>'2º ESO'!AK45</f>
        <v>0</v>
      </c>
      <c r="CP35" s="303">
        <f>'2º ESO'!AL45</f>
        <v>0</v>
      </c>
      <c r="CQ35" s="303">
        <f>'2º ESO'!AM45</f>
        <v>0</v>
      </c>
      <c r="CR35" s="303">
        <f>'2º ESO'!AN45</f>
        <v>0</v>
      </c>
      <c r="CS35" s="303">
        <f>'2º ESO'!AO45</f>
        <v>0</v>
      </c>
      <c r="CT35" s="303">
        <f>'2º ESO'!AP45</f>
        <v>0</v>
      </c>
      <c r="CU35" s="304">
        <f>'2º ESO'!AQ45</f>
        <v>0</v>
      </c>
    </row>
    <row r="36" spans="1:99" ht="21" customHeight="1">
      <c r="A36" s="66">
        <v>23</v>
      </c>
      <c r="B36" s="30" t="s">
        <v>123</v>
      </c>
      <c r="C36" s="52"/>
      <c r="D36" s="48"/>
      <c r="E36" s="52"/>
      <c r="F36" s="52"/>
      <c r="G36" s="52"/>
      <c r="H36" s="52"/>
      <c r="I36" s="52"/>
      <c r="J36" s="53"/>
      <c r="K36" s="54"/>
      <c r="L36" s="48"/>
      <c r="M36" s="52"/>
      <c r="N36" s="52"/>
      <c r="O36" s="52"/>
      <c r="P36" s="52"/>
      <c r="Q36" s="52"/>
      <c r="R36" s="53"/>
      <c r="S36" s="54"/>
      <c r="T36" s="48"/>
      <c r="U36" s="52"/>
      <c r="V36" s="52"/>
      <c r="W36" s="52"/>
      <c r="X36" s="52"/>
      <c r="Y36" s="52"/>
      <c r="Z36" s="53"/>
      <c r="AA36" s="54"/>
      <c r="AB36" s="48"/>
      <c r="AC36" s="52"/>
      <c r="AD36" s="52"/>
      <c r="AE36" s="52"/>
      <c r="AF36" s="52"/>
      <c r="AG36" s="52"/>
      <c r="AH36" s="53"/>
      <c r="AI36" s="54"/>
      <c r="AJ36" s="48"/>
      <c r="AK36" s="52"/>
      <c r="AL36" s="52"/>
      <c r="AM36" s="52"/>
      <c r="AN36" s="52"/>
      <c r="AO36" s="52"/>
      <c r="AP36" s="53"/>
      <c r="AQ36" s="54"/>
      <c r="AR36" s="48"/>
      <c r="AS36" s="52"/>
      <c r="AT36" s="52"/>
      <c r="AU36" s="52"/>
      <c r="AV36" s="52"/>
      <c r="AW36" s="52"/>
      <c r="AX36" s="53"/>
      <c r="AY36" s="54"/>
      <c r="AZ36" s="48"/>
      <c r="BA36" s="52"/>
      <c r="BB36" s="52"/>
      <c r="BC36" s="52"/>
      <c r="BD36" s="52"/>
      <c r="BE36" s="52"/>
      <c r="BF36" s="53"/>
      <c r="BG36" s="130"/>
      <c r="BH36" s="48"/>
      <c r="BI36" s="52"/>
      <c r="BJ36" s="52"/>
      <c r="BK36" s="52"/>
      <c r="BL36" s="52"/>
      <c r="BM36" s="52"/>
      <c r="BN36" s="53"/>
      <c r="BO36" s="52"/>
      <c r="BP36" s="52"/>
      <c r="BQ36" s="52"/>
      <c r="BR36" s="52"/>
      <c r="BS36" s="52"/>
      <c r="BT36" s="52"/>
      <c r="BU36" s="52"/>
      <c r="BV36" s="52"/>
      <c r="BW36" s="202"/>
      <c r="BX36" s="52"/>
      <c r="BY36" s="48"/>
      <c r="BZ36" s="52"/>
      <c r="CA36" s="52"/>
      <c r="CB36" s="52"/>
      <c r="CC36" s="52"/>
      <c r="CD36" s="52"/>
      <c r="CE36" s="52"/>
      <c r="CF36" s="268" t="str">
        <f>IF(CN36&lt;ESCALA!$E$7,"NI",IF(CN36&lt;ESCALA!$E$8,"EP",IF(CN36&lt;ESCALA!$E$9,"C",IF(CN36&lt;ESCALA!$E$10,"R","E"))))</f>
        <v>NI</v>
      </c>
      <c r="CG36" s="267" t="str">
        <f>IF(CO36&lt;ESCALA!$E$7,"NI",IF(CO36&lt;ESCALA!$E$8,"EP",IF(CO36&lt;ESCALA!$E$9,"C",IF(CO36&lt;ESCALA!$E$10,"R","E"))))</f>
        <v>NI</v>
      </c>
      <c r="CH36" s="267" t="str">
        <f>IF(CP36&lt;ESCALA!$E$7,"NI",IF(CP36&lt;ESCALA!$E$8,"EP",IF(CP36&lt;ESCALA!$E$9,"C",IF(CP36&lt;ESCALA!$E$10,"R","E"))))</f>
        <v>NI</v>
      </c>
      <c r="CI36" s="267" t="str">
        <f>IF(CQ36&lt;ESCALA!$E$7,"NI",IF(CQ36&lt;ESCALA!$E$8,"EP",IF(CQ36&lt;ESCALA!$E$9,"C",IF(CQ36&lt;ESCALA!$E$10,"R","E"))))</f>
        <v>NI</v>
      </c>
      <c r="CJ36" s="267" t="str">
        <f>IF(CR36&lt;ESCALA!$E$7,"NI",IF(CR36&lt;ESCALA!$E$8,"EP",IF(CR36&lt;ESCALA!$E$9,"C",IF(CR36&lt;ESCALA!$E$10,"R","E"))))</f>
        <v>NI</v>
      </c>
      <c r="CK36" s="267" t="str">
        <f>IF(CS36&lt;ESCALA!$E$7,"NI",IF(CS36&lt;ESCALA!$E$8,"EP",IF(CS36&lt;ESCALA!$E$9,"C",IF(CS36&lt;ESCALA!$E$10,"R","E"))))</f>
        <v>NI</v>
      </c>
      <c r="CL36" s="267" t="str">
        <f>IF(CT36&lt;ESCALA!$E$7,"NI",IF(CT36&lt;ESCALA!$E$8,"EP",IF(CT36&lt;ESCALA!$E$9,"C",IF(CT36&lt;ESCALA!$E$10,"R","E"))))</f>
        <v>NI</v>
      </c>
      <c r="CM36" s="269" t="str">
        <f>IF(CU36&lt;ESCALA!$E$7,"NI",IF(CU36&lt;ESCALA!$E$8,"EP",IF(CU36&lt;ESCALA!$E$9,"C",IF(CU36&lt;ESCALA!$E$10,"R","E"))))</f>
        <v>NI</v>
      </c>
      <c r="CN36" s="302">
        <f>'2º ESO'!AJ46</f>
        <v>0</v>
      </c>
      <c r="CO36" s="303">
        <f>'2º ESO'!AK46</f>
        <v>0</v>
      </c>
      <c r="CP36" s="303">
        <f>'2º ESO'!AL46</f>
        <v>0</v>
      </c>
      <c r="CQ36" s="303">
        <f>'2º ESO'!AM46</f>
        <v>0</v>
      </c>
      <c r="CR36" s="303">
        <f>'2º ESO'!AN46</f>
        <v>0</v>
      </c>
      <c r="CS36" s="303">
        <f>'2º ESO'!AO46</f>
        <v>0</v>
      </c>
      <c r="CT36" s="303">
        <f>'2º ESO'!AP46</f>
        <v>0</v>
      </c>
      <c r="CU36" s="304">
        <f>'2º ESO'!AQ46</f>
        <v>0</v>
      </c>
    </row>
    <row r="37" spans="1:99" ht="21" customHeight="1">
      <c r="A37" s="29">
        <v>24</v>
      </c>
      <c r="B37" s="28" t="s">
        <v>124</v>
      </c>
      <c r="C37" s="44"/>
      <c r="D37" s="43"/>
      <c r="E37" s="44"/>
      <c r="F37" s="44"/>
      <c r="G37" s="44"/>
      <c r="H37" s="44"/>
      <c r="I37" s="44"/>
      <c r="J37" s="45"/>
      <c r="K37" s="51"/>
      <c r="L37" s="43"/>
      <c r="M37" s="44"/>
      <c r="N37" s="44"/>
      <c r="O37" s="44"/>
      <c r="P37" s="44"/>
      <c r="Q37" s="44"/>
      <c r="R37" s="45"/>
      <c r="S37" s="51"/>
      <c r="T37" s="43"/>
      <c r="U37" s="44"/>
      <c r="V37" s="44"/>
      <c r="W37" s="44"/>
      <c r="X37" s="44"/>
      <c r="Y37" s="44"/>
      <c r="Z37" s="45"/>
      <c r="AA37" s="51"/>
      <c r="AB37" s="43"/>
      <c r="AC37" s="44"/>
      <c r="AD37" s="44"/>
      <c r="AE37" s="44"/>
      <c r="AF37" s="44"/>
      <c r="AG37" s="44"/>
      <c r="AH37" s="45"/>
      <c r="AI37" s="51"/>
      <c r="AJ37" s="43"/>
      <c r="AK37" s="44"/>
      <c r="AL37" s="44"/>
      <c r="AM37" s="44"/>
      <c r="AN37" s="44"/>
      <c r="AO37" s="44"/>
      <c r="AP37" s="45"/>
      <c r="AQ37" s="51"/>
      <c r="AR37" s="43"/>
      <c r="AS37" s="44"/>
      <c r="AT37" s="44"/>
      <c r="AU37" s="44"/>
      <c r="AV37" s="44"/>
      <c r="AW37" s="44"/>
      <c r="AX37" s="45"/>
      <c r="AY37" s="51"/>
      <c r="AZ37" s="43"/>
      <c r="BA37" s="44"/>
      <c r="BB37" s="44"/>
      <c r="BC37" s="44"/>
      <c r="BD37" s="44"/>
      <c r="BE37" s="44"/>
      <c r="BF37" s="45"/>
      <c r="BG37" s="129"/>
      <c r="BH37" s="43"/>
      <c r="BI37" s="44"/>
      <c r="BJ37" s="44"/>
      <c r="BK37" s="44"/>
      <c r="BL37" s="44"/>
      <c r="BM37" s="44"/>
      <c r="BN37" s="45"/>
      <c r="BO37" s="44"/>
      <c r="BP37" s="44"/>
      <c r="BQ37" s="44"/>
      <c r="BR37" s="44"/>
      <c r="BS37" s="44"/>
      <c r="BT37" s="44"/>
      <c r="BU37" s="44"/>
      <c r="BV37" s="44"/>
      <c r="BW37" s="201"/>
      <c r="BX37" s="44"/>
      <c r="BY37" s="43"/>
      <c r="BZ37" s="44"/>
      <c r="CA37" s="44"/>
      <c r="CB37" s="44"/>
      <c r="CC37" s="44"/>
      <c r="CD37" s="44"/>
      <c r="CE37" s="44"/>
      <c r="CF37" s="268" t="str">
        <f>IF(CN37&lt;ESCALA!$E$7,"NI",IF(CN37&lt;ESCALA!$E$8,"EP",IF(CN37&lt;ESCALA!$E$9,"C",IF(CN37&lt;ESCALA!$E$10,"R","E"))))</f>
        <v>NI</v>
      </c>
      <c r="CG37" s="267" t="str">
        <f>IF(CO37&lt;ESCALA!$E$7,"NI",IF(CO37&lt;ESCALA!$E$8,"EP",IF(CO37&lt;ESCALA!$E$9,"C",IF(CO37&lt;ESCALA!$E$10,"R","E"))))</f>
        <v>NI</v>
      </c>
      <c r="CH37" s="267" t="str">
        <f>IF(CP37&lt;ESCALA!$E$7,"NI",IF(CP37&lt;ESCALA!$E$8,"EP",IF(CP37&lt;ESCALA!$E$9,"C",IF(CP37&lt;ESCALA!$E$10,"R","E"))))</f>
        <v>NI</v>
      </c>
      <c r="CI37" s="267" t="str">
        <f>IF(CQ37&lt;ESCALA!$E$7,"NI",IF(CQ37&lt;ESCALA!$E$8,"EP",IF(CQ37&lt;ESCALA!$E$9,"C",IF(CQ37&lt;ESCALA!$E$10,"R","E"))))</f>
        <v>NI</v>
      </c>
      <c r="CJ37" s="267" t="str">
        <f>IF(CR37&lt;ESCALA!$E$7,"NI",IF(CR37&lt;ESCALA!$E$8,"EP",IF(CR37&lt;ESCALA!$E$9,"C",IF(CR37&lt;ESCALA!$E$10,"R","E"))))</f>
        <v>NI</v>
      </c>
      <c r="CK37" s="267" t="str">
        <f>IF(CS37&lt;ESCALA!$E$7,"NI",IF(CS37&lt;ESCALA!$E$8,"EP",IF(CS37&lt;ESCALA!$E$9,"C",IF(CS37&lt;ESCALA!$E$10,"R","E"))))</f>
        <v>NI</v>
      </c>
      <c r="CL37" s="267" t="str">
        <f>IF(CT37&lt;ESCALA!$E$7,"NI",IF(CT37&lt;ESCALA!$E$8,"EP",IF(CT37&lt;ESCALA!$E$9,"C",IF(CT37&lt;ESCALA!$E$10,"R","E"))))</f>
        <v>NI</v>
      </c>
      <c r="CM37" s="269" t="str">
        <f>IF(CU37&lt;ESCALA!$E$7,"NI",IF(CU37&lt;ESCALA!$E$8,"EP",IF(CU37&lt;ESCALA!$E$9,"C",IF(CU37&lt;ESCALA!$E$10,"R","E"))))</f>
        <v>NI</v>
      </c>
      <c r="CN37" s="302">
        <f>'2º ESO'!AJ47</f>
        <v>0</v>
      </c>
      <c r="CO37" s="303">
        <f>'2º ESO'!AK47</f>
        <v>0</v>
      </c>
      <c r="CP37" s="303">
        <f>'2º ESO'!AL47</f>
        <v>0</v>
      </c>
      <c r="CQ37" s="303">
        <f>'2º ESO'!AM47</f>
        <v>0</v>
      </c>
      <c r="CR37" s="303">
        <f>'2º ESO'!AN47</f>
        <v>0</v>
      </c>
      <c r="CS37" s="303">
        <f>'2º ESO'!AO47</f>
        <v>0</v>
      </c>
      <c r="CT37" s="303">
        <f>'2º ESO'!AP47</f>
        <v>0</v>
      </c>
      <c r="CU37" s="304">
        <f>'2º ESO'!AQ47</f>
        <v>0</v>
      </c>
    </row>
    <row r="38" spans="1:99" ht="21" customHeight="1">
      <c r="A38" s="29">
        <v>25</v>
      </c>
      <c r="B38" s="30" t="s">
        <v>125</v>
      </c>
      <c r="C38" s="52"/>
      <c r="D38" s="48"/>
      <c r="E38" s="52"/>
      <c r="F38" s="52"/>
      <c r="G38" s="52"/>
      <c r="H38" s="52"/>
      <c r="I38" s="52"/>
      <c r="J38" s="53"/>
      <c r="K38" s="54"/>
      <c r="L38" s="48"/>
      <c r="M38" s="52"/>
      <c r="N38" s="52"/>
      <c r="O38" s="52"/>
      <c r="P38" s="52"/>
      <c r="Q38" s="52"/>
      <c r="R38" s="53"/>
      <c r="S38" s="54"/>
      <c r="T38" s="48"/>
      <c r="U38" s="52"/>
      <c r="V38" s="52"/>
      <c r="W38" s="52"/>
      <c r="X38" s="52"/>
      <c r="Y38" s="52"/>
      <c r="Z38" s="53"/>
      <c r="AA38" s="54"/>
      <c r="AB38" s="48"/>
      <c r="AC38" s="52"/>
      <c r="AD38" s="52"/>
      <c r="AE38" s="52"/>
      <c r="AF38" s="52"/>
      <c r="AG38" s="52"/>
      <c r="AH38" s="53"/>
      <c r="AI38" s="54"/>
      <c r="AJ38" s="48"/>
      <c r="AK38" s="52"/>
      <c r="AL38" s="52"/>
      <c r="AM38" s="52"/>
      <c r="AN38" s="52"/>
      <c r="AO38" s="52"/>
      <c r="AP38" s="53"/>
      <c r="AQ38" s="54"/>
      <c r="AR38" s="48"/>
      <c r="AS38" s="52"/>
      <c r="AT38" s="52"/>
      <c r="AU38" s="52"/>
      <c r="AV38" s="52"/>
      <c r="AW38" s="52"/>
      <c r="AX38" s="53"/>
      <c r="AY38" s="54"/>
      <c r="AZ38" s="48"/>
      <c r="BA38" s="52"/>
      <c r="BB38" s="52"/>
      <c r="BC38" s="52"/>
      <c r="BD38" s="52"/>
      <c r="BE38" s="52"/>
      <c r="BF38" s="53"/>
      <c r="BG38" s="130"/>
      <c r="BH38" s="48"/>
      <c r="BI38" s="52"/>
      <c r="BJ38" s="52"/>
      <c r="BK38" s="52"/>
      <c r="BL38" s="52"/>
      <c r="BM38" s="52"/>
      <c r="BN38" s="53"/>
      <c r="BO38" s="52"/>
      <c r="BP38" s="52"/>
      <c r="BQ38" s="52"/>
      <c r="BR38" s="52"/>
      <c r="BS38" s="52"/>
      <c r="BT38" s="52"/>
      <c r="BU38" s="52"/>
      <c r="BV38" s="52"/>
      <c r="BW38" s="202"/>
      <c r="BX38" s="52"/>
      <c r="BY38" s="48"/>
      <c r="BZ38" s="52"/>
      <c r="CA38" s="52"/>
      <c r="CB38" s="52"/>
      <c r="CC38" s="52"/>
      <c r="CD38" s="52"/>
      <c r="CE38" s="52"/>
      <c r="CF38" s="268" t="str">
        <f>IF(CN38&lt;ESCALA!$E$7,"NI",IF(CN38&lt;ESCALA!$E$8,"EP",IF(CN38&lt;ESCALA!$E$9,"C",IF(CN38&lt;ESCALA!$E$10,"R","E"))))</f>
        <v>NI</v>
      </c>
      <c r="CG38" s="267" t="str">
        <f>IF(CO38&lt;ESCALA!$E$7,"NI",IF(CO38&lt;ESCALA!$E$8,"EP",IF(CO38&lt;ESCALA!$E$9,"C",IF(CO38&lt;ESCALA!$E$10,"R","E"))))</f>
        <v>NI</v>
      </c>
      <c r="CH38" s="267" t="str">
        <f>IF(CP38&lt;ESCALA!$E$7,"NI",IF(CP38&lt;ESCALA!$E$8,"EP",IF(CP38&lt;ESCALA!$E$9,"C",IF(CP38&lt;ESCALA!$E$10,"R","E"))))</f>
        <v>NI</v>
      </c>
      <c r="CI38" s="267" t="str">
        <f>IF(CQ38&lt;ESCALA!$E$7,"NI",IF(CQ38&lt;ESCALA!$E$8,"EP",IF(CQ38&lt;ESCALA!$E$9,"C",IF(CQ38&lt;ESCALA!$E$10,"R","E"))))</f>
        <v>NI</v>
      </c>
      <c r="CJ38" s="267" t="str">
        <f>IF(CR38&lt;ESCALA!$E$7,"NI",IF(CR38&lt;ESCALA!$E$8,"EP",IF(CR38&lt;ESCALA!$E$9,"C",IF(CR38&lt;ESCALA!$E$10,"R","E"))))</f>
        <v>NI</v>
      </c>
      <c r="CK38" s="267" t="str">
        <f>IF(CS38&lt;ESCALA!$E$7,"NI",IF(CS38&lt;ESCALA!$E$8,"EP",IF(CS38&lt;ESCALA!$E$9,"C",IF(CS38&lt;ESCALA!$E$10,"R","E"))))</f>
        <v>NI</v>
      </c>
      <c r="CL38" s="267" t="str">
        <f>IF(CT38&lt;ESCALA!$E$7,"NI",IF(CT38&lt;ESCALA!$E$8,"EP",IF(CT38&lt;ESCALA!$E$9,"C",IF(CT38&lt;ESCALA!$E$10,"R","E"))))</f>
        <v>NI</v>
      </c>
      <c r="CM38" s="269" t="str">
        <f>IF(CU38&lt;ESCALA!$E$7,"NI",IF(CU38&lt;ESCALA!$E$8,"EP",IF(CU38&lt;ESCALA!$E$9,"C",IF(CU38&lt;ESCALA!$E$10,"R","E"))))</f>
        <v>NI</v>
      </c>
      <c r="CN38" s="302">
        <f>'2º ESO'!AJ48</f>
        <v>0</v>
      </c>
      <c r="CO38" s="303">
        <f>'2º ESO'!AK48</f>
        <v>0</v>
      </c>
      <c r="CP38" s="303">
        <f>'2º ESO'!AL48</f>
        <v>0</v>
      </c>
      <c r="CQ38" s="303">
        <f>'2º ESO'!AM48</f>
        <v>0</v>
      </c>
      <c r="CR38" s="303">
        <f>'2º ESO'!AN48</f>
        <v>0</v>
      </c>
      <c r="CS38" s="303">
        <f>'2º ESO'!AO48</f>
        <v>0</v>
      </c>
      <c r="CT38" s="303">
        <f>'2º ESO'!AP48</f>
        <v>0</v>
      </c>
      <c r="CU38" s="304">
        <f>'2º ESO'!AQ48</f>
        <v>0</v>
      </c>
    </row>
    <row r="39" spans="1:99" ht="21" customHeight="1">
      <c r="A39" s="66">
        <v>26</v>
      </c>
      <c r="B39" s="28" t="s">
        <v>126</v>
      </c>
      <c r="C39" s="44"/>
      <c r="D39" s="43"/>
      <c r="E39" s="44"/>
      <c r="F39" s="44"/>
      <c r="G39" s="44"/>
      <c r="H39" s="44"/>
      <c r="I39" s="44"/>
      <c r="J39" s="45"/>
      <c r="K39" s="51"/>
      <c r="L39" s="43"/>
      <c r="M39" s="44"/>
      <c r="N39" s="44"/>
      <c r="O39" s="44"/>
      <c r="P39" s="44"/>
      <c r="Q39" s="44"/>
      <c r="R39" s="45"/>
      <c r="S39" s="51"/>
      <c r="T39" s="43"/>
      <c r="U39" s="44"/>
      <c r="V39" s="44"/>
      <c r="W39" s="44"/>
      <c r="X39" s="44"/>
      <c r="Y39" s="44"/>
      <c r="Z39" s="45"/>
      <c r="AA39" s="51"/>
      <c r="AB39" s="43"/>
      <c r="AC39" s="44"/>
      <c r="AD39" s="44"/>
      <c r="AE39" s="44"/>
      <c r="AF39" s="44"/>
      <c r="AG39" s="44"/>
      <c r="AH39" s="45"/>
      <c r="AI39" s="51"/>
      <c r="AJ39" s="43"/>
      <c r="AK39" s="44"/>
      <c r="AL39" s="44"/>
      <c r="AM39" s="44"/>
      <c r="AN39" s="44"/>
      <c r="AO39" s="44"/>
      <c r="AP39" s="45"/>
      <c r="AQ39" s="51"/>
      <c r="AR39" s="43"/>
      <c r="AS39" s="44"/>
      <c r="AT39" s="44"/>
      <c r="AU39" s="44"/>
      <c r="AV39" s="44"/>
      <c r="AW39" s="44"/>
      <c r="AX39" s="45"/>
      <c r="AY39" s="51"/>
      <c r="AZ39" s="43"/>
      <c r="BA39" s="44"/>
      <c r="BB39" s="44"/>
      <c r="BC39" s="44"/>
      <c r="BD39" s="44"/>
      <c r="BE39" s="44"/>
      <c r="BF39" s="45"/>
      <c r="BG39" s="129"/>
      <c r="BH39" s="43"/>
      <c r="BI39" s="44"/>
      <c r="BJ39" s="44"/>
      <c r="BK39" s="44"/>
      <c r="BL39" s="44"/>
      <c r="BM39" s="44"/>
      <c r="BN39" s="45"/>
      <c r="BO39" s="44"/>
      <c r="BP39" s="44"/>
      <c r="BQ39" s="44"/>
      <c r="BR39" s="44"/>
      <c r="BS39" s="44"/>
      <c r="BT39" s="44"/>
      <c r="BU39" s="44"/>
      <c r="BV39" s="44"/>
      <c r="BW39" s="201"/>
      <c r="BX39" s="44"/>
      <c r="BY39" s="43"/>
      <c r="BZ39" s="44"/>
      <c r="CA39" s="44"/>
      <c r="CB39" s="44"/>
      <c r="CC39" s="44"/>
      <c r="CD39" s="44"/>
      <c r="CE39" s="44"/>
      <c r="CF39" s="268" t="str">
        <f>IF(CN39&lt;ESCALA!$E$7,"NI",IF(CN39&lt;ESCALA!$E$8,"EP",IF(CN39&lt;ESCALA!$E$9,"C",IF(CN39&lt;ESCALA!$E$10,"R","E"))))</f>
        <v>NI</v>
      </c>
      <c r="CG39" s="267" t="str">
        <f>IF(CO39&lt;ESCALA!$E$7,"NI",IF(CO39&lt;ESCALA!$E$8,"EP",IF(CO39&lt;ESCALA!$E$9,"C",IF(CO39&lt;ESCALA!$E$10,"R","E"))))</f>
        <v>NI</v>
      </c>
      <c r="CH39" s="267" t="str">
        <f>IF(CP39&lt;ESCALA!$E$7,"NI",IF(CP39&lt;ESCALA!$E$8,"EP",IF(CP39&lt;ESCALA!$E$9,"C",IF(CP39&lt;ESCALA!$E$10,"R","E"))))</f>
        <v>NI</v>
      </c>
      <c r="CI39" s="267" t="str">
        <f>IF(CQ39&lt;ESCALA!$E$7,"NI",IF(CQ39&lt;ESCALA!$E$8,"EP",IF(CQ39&lt;ESCALA!$E$9,"C",IF(CQ39&lt;ESCALA!$E$10,"R","E"))))</f>
        <v>NI</v>
      </c>
      <c r="CJ39" s="267" t="str">
        <f>IF(CR39&lt;ESCALA!$E$7,"NI",IF(CR39&lt;ESCALA!$E$8,"EP",IF(CR39&lt;ESCALA!$E$9,"C",IF(CR39&lt;ESCALA!$E$10,"R","E"))))</f>
        <v>NI</v>
      </c>
      <c r="CK39" s="267" t="str">
        <f>IF(CS39&lt;ESCALA!$E$7,"NI",IF(CS39&lt;ESCALA!$E$8,"EP",IF(CS39&lt;ESCALA!$E$9,"C",IF(CS39&lt;ESCALA!$E$10,"R","E"))))</f>
        <v>NI</v>
      </c>
      <c r="CL39" s="267" t="str">
        <f>IF(CT39&lt;ESCALA!$E$7,"NI",IF(CT39&lt;ESCALA!$E$8,"EP",IF(CT39&lt;ESCALA!$E$9,"C",IF(CT39&lt;ESCALA!$E$10,"R","E"))))</f>
        <v>NI</v>
      </c>
      <c r="CM39" s="269" t="str">
        <f>IF(CU39&lt;ESCALA!$E$7,"NI",IF(CU39&lt;ESCALA!$E$8,"EP",IF(CU39&lt;ESCALA!$E$9,"C",IF(CU39&lt;ESCALA!$E$10,"R","E"))))</f>
        <v>NI</v>
      </c>
      <c r="CN39" s="302">
        <f>'2º ESO'!AJ49</f>
        <v>0</v>
      </c>
      <c r="CO39" s="303">
        <f>'2º ESO'!AK49</f>
        <v>0</v>
      </c>
      <c r="CP39" s="303">
        <f>'2º ESO'!AL49</f>
        <v>0</v>
      </c>
      <c r="CQ39" s="303">
        <f>'2º ESO'!AM49</f>
        <v>0</v>
      </c>
      <c r="CR39" s="303">
        <f>'2º ESO'!AN49</f>
        <v>0</v>
      </c>
      <c r="CS39" s="303">
        <f>'2º ESO'!AO49</f>
        <v>0</v>
      </c>
      <c r="CT39" s="303">
        <f>'2º ESO'!AP49</f>
        <v>0</v>
      </c>
      <c r="CU39" s="304">
        <f>'2º ESO'!AQ49</f>
        <v>0</v>
      </c>
    </row>
    <row r="40" spans="1:99" ht="21" customHeight="1">
      <c r="A40" s="29">
        <v>27</v>
      </c>
      <c r="B40" s="30" t="s">
        <v>127</v>
      </c>
      <c r="C40" s="52"/>
      <c r="D40" s="48"/>
      <c r="E40" s="52"/>
      <c r="F40" s="52"/>
      <c r="G40" s="52"/>
      <c r="H40" s="52"/>
      <c r="I40" s="52"/>
      <c r="J40" s="53"/>
      <c r="K40" s="54"/>
      <c r="L40" s="48"/>
      <c r="M40" s="52"/>
      <c r="N40" s="52"/>
      <c r="O40" s="52"/>
      <c r="P40" s="52"/>
      <c r="Q40" s="52"/>
      <c r="R40" s="53"/>
      <c r="S40" s="54"/>
      <c r="T40" s="48"/>
      <c r="U40" s="52"/>
      <c r="V40" s="52"/>
      <c r="W40" s="52"/>
      <c r="X40" s="52"/>
      <c r="Y40" s="52"/>
      <c r="Z40" s="53"/>
      <c r="AA40" s="54"/>
      <c r="AB40" s="48"/>
      <c r="AC40" s="52"/>
      <c r="AD40" s="52"/>
      <c r="AE40" s="52"/>
      <c r="AF40" s="52"/>
      <c r="AG40" s="52"/>
      <c r="AH40" s="53"/>
      <c r="AI40" s="54"/>
      <c r="AJ40" s="48"/>
      <c r="AK40" s="52"/>
      <c r="AL40" s="52"/>
      <c r="AM40" s="52"/>
      <c r="AN40" s="52"/>
      <c r="AO40" s="52"/>
      <c r="AP40" s="53"/>
      <c r="AQ40" s="54"/>
      <c r="AR40" s="48"/>
      <c r="AS40" s="52"/>
      <c r="AT40" s="52"/>
      <c r="AU40" s="52"/>
      <c r="AV40" s="52"/>
      <c r="AW40" s="52"/>
      <c r="AX40" s="53"/>
      <c r="AY40" s="54"/>
      <c r="AZ40" s="48"/>
      <c r="BA40" s="52"/>
      <c r="BB40" s="52"/>
      <c r="BC40" s="52"/>
      <c r="BD40" s="52"/>
      <c r="BE40" s="52"/>
      <c r="BF40" s="53"/>
      <c r="BG40" s="130"/>
      <c r="BH40" s="48"/>
      <c r="BI40" s="52"/>
      <c r="BJ40" s="52"/>
      <c r="BK40" s="52"/>
      <c r="BL40" s="52"/>
      <c r="BM40" s="52"/>
      <c r="BN40" s="53"/>
      <c r="BO40" s="52"/>
      <c r="BP40" s="52"/>
      <c r="BQ40" s="52"/>
      <c r="BR40" s="52"/>
      <c r="BS40" s="52"/>
      <c r="BT40" s="52"/>
      <c r="BU40" s="52"/>
      <c r="BV40" s="52"/>
      <c r="BW40" s="202"/>
      <c r="BX40" s="52"/>
      <c r="BY40" s="48"/>
      <c r="BZ40" s="52"/>
      <c r="CA40" s="52"/>
      <c r="CB40" s="52"/>
      <c r="CC40" s="52"/>
      <c r="CD40" s="52"/>
      <c r="CE40" s="52"/>
      <c r="CF40" s="268" t="str">
        <f>IF(CN40&lt;ESCALA!$E$7,"NI",IF(CN40&lt;ESCALA!$E$8,"EP",IF(CN40&lt;ESCALA!$E$9,"C",IF(CN40&lt;ESCALA!$E$10,"R","E"))))</f>
        <v>NI</v>
      </c>
      <c r="CG40" s="267" t="str">
        <f>IF(CO40&lt;ESCALA!$E$7,"NI",IF(CO40&lt;ESCALA!$E$8,"EP",IF(CO40&lt;ESCALA!$E$9,"C",IF(CO40&lt;ESCALA!$E$10,"R","E"))))</f>
        <v>NI</v>
      </c>
      <c r="CH40" s="267" t="str">
        <f>IF(CP40&lt;ESCALA!$E$7,"NI",IF(CP40&lt;ESCALA!$E$8,"EP",IF(CP40&lt;ESCALA!$E$9,"C",IF(CP40&lt;ESCALA!$E$10,"R","E"))))</f>
        <v>NI</v>
      </c>
      <c r="CI40" s="267" t="str">
        <f>IF(CQ40&lt;ESCALA!$E$7,"NI",IF(CQ40&lt;ESCALA!$E$8,"EP",IF(CQ40&lt;ESCALA!$E$9,"C",IF(CQ40&lt;ESCALA!$E$10,"R","E"))))</f>
        <v>NI</v>
      </c>
      <c r="CJ40" s="267" t="str">
        <f>IF(CR40&lt;ESCALA!$E$7,"NI",IF(CR40&lt;ESCALA!$E$8,"EP",IF(CR40&lt;ESCALA!$E$9,"C",IF(CR40&lt;ESCALA!$E$10,"R","E"))))</f>
        <v>NI</v>
      </c>
      <c r="CK40" s="267" t="str">
        <f>IF(CS40&lt;ESCALA!$E$7,"NI",IF(CS40&lt;ESCALA!$E$8,"EP",IF(CS40&lt;ESCALA!$E$9,"C",IF(CS40&lt;ESCALA!$E$10,"R","E"))))</f>
        <v>NI</v>
      </c>
      <c r="CL40" s="267" t="str">
        <f>IF(CT40&lt;ESCALA!$E$7,"NI",IF(CT40&lt;ESCALA!$E$8,"EP",IF(CT40&lt;ESCALA!$E$9,"C",IF(CT40&lt;ESCALA!$E$10,"R","E"))))</f>
        <v>NI</v>
      </c>
      <c r="CM40" s="269" t="str">
        <f>IF(CU40&lt;ESCALA!$E$7,"NI",IF(CU40&lt;ESCALA!$E$8,"EP",IF(CU40&lt;ESCALA!$E$9,"C",IF(CU40&lt;ESCALA!$E$10,"R","E"))))</f>
        <v>NI</v>
      </c>
      <c r="CN40" s="302">
        <f>'2º ESO'!AJ50</f>
        <v>0</v>
      </c>
      <c r="CO40" s="303">
        <f>'2º ESO'!AK50</f>
        <v>0</v>
      </c>
      <c r="CP40" s="303">
        <f>'2º ESO'!AL50</f>
        <v>0</v>
      </c>
      <c r="CQ40" s="303">
        <f>'2º ESO'!AM50</f>
        <v>0</v>
      </c>
      <c r="CR40" s="303">
        <f>'2º ESO'!AN50</f>
        <v>0</v>
      </c>
      <c r="CS40" s="303">
        <f>'2º ESO'!AO50</f>
        <v>0</v>
      </c>
      <c r="CT40" s="303">
        <f>'2º ESO'!AP50</f>
        <v>0</v>
      </c>
      <c r="CU40" s="304">
        <f>'2º ESO'!AQ50</f>
        <v>0</v>
      </c>
    </row>
    <row r="41" spans="1:99" ht="21" customHeight="1">
      <c r="A41" s="29">
        <v>28</v>
      </c>
      <c r="B41" s="28" t="s">
        <v>128</v>
      </c>
      <c r="C41" s="44"/>
      <c r="D41" s="43"/>
      <c r="E41" s="44"/>
      <c r="F41" s="44"/>
      <c r="G41" s="44"/>
      <c r="H41" s="44"/>
      <c r="I41" s="44"/>
      <c r="J41" s="45"/>
      <c r="K41" s="51"/>
      <c r="L41" s="43"/>
      <c r="M41" s="44"/>
      <c r="N41" s="44"/>
      <c r="O41" s="44"/>
      <c r="P41" s="44"/>
      <c r="Q41" s="44"/>
      <c r="R41" s="45"/>
      <c r="S41" s="51"/>
      <c r="T41" s="43"/>
      <c r="U41" s="44"/>
      <c r="V41" s="44"/>
      <c r="W41" s="44"/>
      <c r="X41" s="44"/>
      <c r="Y41" s="44"/>
      <c r="Z41" s="45"/>
      <c r="AA41" s="51"/>
      <c r="AB41" s="43"/>
      <c r="AC41" s="44"/>
      <c r="AD41" s="44"/>
      <c r="AE41" s="44"/>
      <c r="AF41" s="44"/>
      <c r="AG41" s="44"/>
      <c r="AH41" s="45"/>
      <c r="AI41" s="51"/>
      <c r="AJ41" s="43"/>
      <c r="AK41" s="44"/>
      <c r="AL41" s="44"/>
      <c r="AM41" s="44"/>
      <c r="AN41" s="44"/>
      <c r="AO41" s="44"/>
      <c r="AP41" s="45"/>
      <c r="AQ41" s="51"/>
      <c r="AR41" s="43"/>
      <c r="AS41" s="44"/>
      <c r="AT41" s="44"/>
      <c r="AU41" s="44"/>
      <c r="AV41" s="44"/>
      <c r="AW41" s="44"/>
      <c r="AX41" s="45"/>
      <c r="AY41" s="51"/>
      <c r="AZ41" s="43"/>
      <c r="BA41" s="44"/>
      <c r="BB41" s="44"/>
      <c r="BC41" s="44"/>
      <c r="BD41" s="44"/>
      <c r="BE41" s="44"/>
      <c r="BF41" s="45"/>
      <c r="BG41" s="129"/>
      <c r="BH41" s="43"/>
      <c r="BI41" s="44"/>
      <c r="BJ41" s="44"/>
      <c r="BK41" s="44"/>
      <c r="BL41" s="44"/>
      <c r="BM41" s="44"/>
      <c r="BN41" s="45"/>
      <c r="BO41" s="44"/>
      <c r="BP41" s="44"/>
      <c r="BQ41" s="44"/>
      <c r="BR41" s="44"/>
      <c r="BS41" s="44"/>
      <c r="BT41" s="44"/>
      <c r="BU41" s="44"/>
      <c r="BV41" s="44"/>
      <c r="BW41" s="201"/>
      <c r="BX41" s="44"/>
      <c r="BY41" s="43"/>
      <c r="BZ41" s="44"/>
      <c r="CA41" s="44"/>
      <c r="CB41" s="44"/>
      <c r="CC41" s="44"/>
      <c r="CD41" s="44"/>
      <c r="CE41" s="44"/>
      <c r="CF41" s="268" t="str">
        <f>IF(CN41&lt;ESCALA!$E$7,"NI",IF(CN41&lt;ESCALA!$E$8,"EP",IF(CN41&lt;ESCALA!$E$9,"C",IF(CN41&lt;ESCALA!$E$10,"R","E"))))</f>
        <v>NI</v>
      </c>
      <c r="CG41" s="267" t="str">
        <f>IF(CO41&lt;ESCALA!$E$7,"NI",IF(CO41&lt;ESCALA!$E$8,"EP",IF(CO41&lt;ESCALA!$E$9,"C",IF(CO41&lt;ESCALA!$E$10,"R","E"))))</f>
        <v>NI</v>
      </c>
      <c r="CH41" s="267" t="str">
        <f>IF(CP41&lt;ESCALA!$E$7,"NI",IF(CP41&lt;ESCALA!$E$8,"EP",IF(CP41&lt;ESCALA!$E$9,"C",IF(CP41&lt;ESCALA!$E$10,"R","E"))))</f>
        <v>NI</v>
      </c>
      <c r="CI41" s="267" t="str">
        <f>IF(CQ41&lt;ESCALA!$E$7,"NI",IF(CQ41&lt;ESCALA!$E$8,"EP",IF(CQ41&lt;ESCALA!$E$9,"C",IF(CQ41&lt;ESCALA!$E$10,"R","E"))))</f>
        <v>NI</v>
      </c>
      <c r="CJ41" s="267" t="str">
        <f>IF(CR41&lt;ESCALA!$E$7,"NI",IF(CR41&lt;ESCALA!$E$8,"EP",IF(CR41&lt;ESCALA!$E$9,"C",IF(CR41&lt;ESCALA!$E$10,"R","E"))))</f>
        <v>NI</v>
      </c>
      <c r="CK41" s="267" t="str">
        <f>IF(CS41&lt;ESCALA!$E$7,"NI",IF(CS41&lt;ESCALA!$E$8,"EP",IF(CS41&lt;ESCALA!$E$9,"C",IF(CS41&lt;ESCALA!$E$10,"R","E"))))</f>
        <v>NI</v>
      </c>
      <c r="CL41" s="267" t="str">
        <f>IF(CT41&lt;ESCALA!$E$7,"NI",IF(CT41&lt;ESCALA!$E$8,"EP",IF(CT41&lt;ESCALA!$E$9,"C",IF(CT41&lt;ESCALA!$E$10,"R","E"))))</f>
        <v>NI</v>
      </c>
      <c r="CM41" s="269" t="str">
        <f>IF(CU41&lt;ESCALA!$E$7,"NI",IF(CU41&lt;ESCALA!$E$8,"EP",IF(CU41&lt;ESCALA!$E$9,"C",IF(CU41&lt;ESCALA!$E$10,"R","E"))))</f>
        <v>NI</v>
      </c>
      <c r="CN41" s="302">
        <f>'2º ESO'!AJ51</f>
        <v>0</v>
      </c>
      <c r="CO41" s="303">
        <f>'2º ESO'!AK51</f>
        <v>0</v>
      </c>
      <c r="CP41" s="303">
        <f>'2º ESO'!AL51</f>
        <v>0</v>
      </c>
      <c r="CQ41" s="303">
        <f>'2º ESO'!AM51</f>
        <v>0</v>
      </c>
      <c r="CR41" s="303">
        <f>'2º ESO'!AN51</f>
        <v>0</v>
      </c>
      <c r="CS41" s="303">
        <f>'2º ESO'!AO51</f>
        <v>0</v>
      </c>
      <c r="CT41" s="303">
        <f>'2º ESO'!AP51</f>
        <v>0</v>
      </c>
      <c r="CU41" s="304">
        <f>'2º ESO'!AQ51</f>
        <v>0</v>
      </c>
    </row>
    <row r="42" spans="1:99" ht="21" customHeight="1">
      <c r="A42" s="66">
        <v>29</v>
      </c>
      <c r="B42" s="30" t="s">
        <v>129</v>
      </c>
      <c r="C42" s="52"/>
      <c r="D42" s="48"/>
      <c r="E42" s="52"/>
      <c r="F42" s="52"/>
      <c r="G42" s="52"/>
      <c r="H42" s="52"/>
      <c r="I42" s="52"/>
      <c r="J42" s="53"/>
      <c r="K42" s="54"/>
      <c r="L42" s="48"/>
      <c r="M42" s="52"/>
      <c r="N42" s="52"/>
      <c r="O42" s="52"/>
      <c r="P42" s="52"/>
      <c r="Q42" s="52"/>
      <c r="R42" s="53"/>
      <c r="S42" s="54"/>
      <c r="T42" s="48"/>
      <c r="U42" s="52"/>
      <c r="V42" s="52"/>
      <c r="W42" s="52"/>
      <c r="X42" s="52"/>
      <c r="Y42" s="52"/>
      <c r="Z42" s="53"/>
      <c r="AA42" s="54"/>
      <c r="AB42" s="48"/>
      <c r="AC42" s="52"/>
      <c r="AD42" s="52"/>
      <c r="AE42" s="52"/>
      <c r="AF42" s="52"/>
      <c r="AG42" s="52"/>
      <c r="AH42" s="53"/>
      <c r="AI42" s="54"/>
      <c r="AJ42" s="48"/>
      <c r="AK42" s="52"/>
      <c r="AL42" s="52"/>
      <c r="AM42" s="52"/>
      <c r="AN42" s="52"/>
      <c r="AO42" s="52"/>
      <c r="AP42" s="53"/>
      <c r="AQ42" s="54"/>
      <c r="AR42" s="48"/>
      <c r="AS42" s="52"/>
      <c r="AT42" s="52"/>
      <c r="AU42" s="52"/>
      <c r="AV42" s="52"/>
      <c r="AW42" s="52"/>
      <c r="AX42" s="53"/>
      <c r="AY42" s="54"/>
      <c r="AZ42" s="48"/>
      <c r="BA42" s="52"/>
      <c r="BB42" s="52"/>
      <c r="BC42" s="52"/>
      <c r="BD42" s="52"/>
      <c r="BE42" s="52"/>
      <c r="BF42" s="53"/>
      <c r="BG42" s="130"/>
      <c r="BH42" s="48"/>
      <c r="BI42" s="52"/>
      <c r="BJ42" s="52"/>
      <c r="BK42" s="52"/>
      <c r="BL42" s="52"/>
      <c r="BM42" s="52"/>
      <c r="BN42" s="53"/>
      <c r="BO42" s="52"/>
      <c r="BP42" s="52"/>
      <c r="BQ42" s="52"/>
      <c r="BR42" s="52"/>
      <c r="BS42" s="52"/>
      <c r="BT42" s="52"/>
      <c r="BU42" s="52"/>
      <c r="BV42" s="52"/>
      <c r="BW42" s="202"/>
      <c r="BX42" s="52"/>
      <c r="BY42" s="48"/>
      <c r="BZ42" s="52"/>
      <c r="CA42" s="52"/>
      <c r="CB42" s="52"/>
      <c r="CC42" s="52"/>
      <c r="CD42" s="52"/>
      <c r="CE42" s="52"/>
      <c r="CF42" s="268" t="str">
        <f>IF(CN42&lt;ESCALA!$E$7,"NI",IF(CN42&lt;ESCALA!$E$8,"EP",IF(CN42&lt;ESCALA!$E$9,"C",IF(CN42&lt;ESCALA!$E$10,"R","E"))))</f>
        <v>NI</v>
      </c>
      <c r="CG42" s="267" t="str">
        <f>IF(CO42&lt;ESCALA!$E$7,"NI",IF(CO42&lt;ESCALA!$E$8,"EP",IF(CO42&lt;ESCALA!$E$9,"C",IF(CO42&lt;ESCALA!$E$10,"R","E"))))</f>
        <v>NI</v>
      </c>
      <c r="CH42" s="267" t="str">
        <f>IF(CP42&lt;ESCALA!$E$7,"NI",IF(CP42&lt;ESCALA!$E$8,"EP",IF(CP42&lt;ESCALA!$E$9,"C",IF(CP42&lt;ESCALA!$E$10,"R","E"))))</f>
        <v>NI</v>
      </c>
      <c r="CI42" s="267" t="str">
        <f>IF(CQ42&lt;ESCALA!$E$7,"NI",IF(CQ42&lt;ESCALA!$E$8,"EP",IF(CQ42&lt;ESCALA!$E$9,"C",IF(CQ42&lt;ESCALA!$E$10,"R","E"))))</f>
        <v>NI</v>
      </c>
      <c r="CJ42" s="267" t="str">
        <f>IF(CR42&lt;ESCALA!$E$7,"NI",IF(CR42&lt;ESCALA!$E$8,"EP",IF(CR42&lt;ESCALA!$E$9,"C",IF(CR42&lt;ESCALA!$E$10,"R","E"))))</f>
        <v>NI</v>
      </c>
      <c r="CK42" s="267" t="str">
        <f>IF(CS42&lt;ESCALA!$E$7,"NI",IF(CS42&lt;ESCALA!$E$8,"EP",IF(CS42&lt;ESCALA!$E$9,"C",IF(CS42&lt;ESCALA!$E$10,"R","E"))))</f>
        <v>NI</v>
      </c>
      <c r="CL42" s="267" t="str">
        <f>IF(CT42&lt;ESCALA!$E$7,"NI",IF(CT42&lt;ESCALA!$E$8,"EP",IF(CT42&lt;ESCALA!$E$9,"C",IF(CT42&lt;ESCALA!$E$10,"R","E"))))</f>
        <v>NI</v>
      </c>
      <c r="CM42" s="269" t="str">
        <f>IF(CU42&lt;ESCALA!$E$7,"NI",IF(CU42&lt;ESCALA!$E$8,"EP",IF(CU42&lt;ESCALA!$E$9,"C",IF(CU42&lt;ESCALA!$E$10,"R","E"))))</f>
        <v>NI</v>
      </c>
      <c r="CN42" s="302">
        <f>'2º ESO'!AJ52</f>
        <v>0</v>
      </c>
      <c r="CO42" s="303">
        <f>'2º ESO'!AK52</f>
        <v>0</v>
      </c>
      <c r="CP42" s="303">
        <f>'2º ESO'!AL52</f>
        <v>0</v>
      </c>
      <c r="CQ42" s="303">
        <f>'2º ESO'!AM52</f>
        <v>0</v>
      </c>
      <c r="CR42" s="303">
        <f>'2º ESO'!AN52</f>
        <v>0</v>
      </c>
      <c r="CS42" s="303">
        <f>'2º ESO'!AO52</f>
        <v>0</v>
      </c>
      <c r="CT42" s="303">
        <f>'2º ESO'!AP52</f>
        <v>0</v>
      </c>
      <c r="CU42" s="304">
        <f>'2º ESO'!AQ52</f>
        <v>0</v>
      </c>
    </row>
    <row r="43" spans="1:99" ht="21" customHeight="1">
      <c r="A43" s="29">
        <v>30</v>
      </c>
      <c r="B43" s="28" t="s">
        <v>130</v>
      </c>
      <c r="C43" s="44"/>
      <c r="D43" s="43"/>
      <c r="E43" s="44"/>
      <c r="F43" s="44"/>
      <c r="G43" s="44"/>
      <c r="H43" s="44"/>
      <c r="I43" s="44"/>
      <c r="J43" s="45"/>
      <c r="K43" s="51"/>
      <c r="L43" s="43"/>
      <c r="M43" s="44"/>
      <c r="N43" s="44"/>
      <c r="O43" s="44"/>
      <c r="P43" s="44"/>
      <c r="Q43" s="44"/>
      <c r="R43" s="45"/>
      <c r="S43" s="51"/>
      <c r="T43" s="43"/>
      <c r="U43" s="44"/>
      <c r="V43" s="44"/>
      <c r="W43" s="44"/>
      <c r="X43" s="44"/>
      <c r="Y43" s="44"/>
      <c r="Z43" s="45"/>
      <c r="AA43" s="51"/>
      <c r="AB43" s="43"/>
      <c r="AC43" s="44"/>
      <c r="AD43" s="44"/>
      <c r="AE43" s="44"/>
      <c r="AF43" s="44"/>
      <c r="AG43" s="44"/>
      <c r="AH43" s="45"/>
      <c r="AI43" s="51"/>
      <c r="AJ43" s="43"/>
      <c r="AK43" s="44"/>
      <c r="AL43" s="44"/>
      <c r="AM43" s="44"/>
      <c r="AN43" s="44"/>
      <c r="AO43" s="44"/>
      <c r="AP43" s="45"/>
      <c r="AQ43" s="51"/>
      <c r="AR43" s="43"/>
      <c r="AS43" s="44"/>
      <c r="AT43" s="44"/>
      <c r="AU43" s="44"/>
      <c r="AV43" s="44"/>
      <c r="AW43" s="44"/>
      <c r="AX43" s="45"/>
      <c r="AY43" s="51"/>
      <c r="AZ43" s="43"/>
      <c r="BA43" s="44"/>
      <c r="BB43" s="44"/>
      <c r="BC43" s="44"/>
      <c r="BD43" s="44"/>
      <c r="BE43" s="44"/>
      <c r="BF43" s="45"/>
      <c r="BG43" s="129"/>
      <c r="BH43" s="43"/>
      <c r="BI43" s="44"/>
      <c r="BJ43" s="44"/>
      <c r="BK43" s="44"/>
      <c r="BL43" s="44"/>
      <c r="BM43" s="44"/>
      <c r="BN43" s="45"/>
      <c r="BO43" s="44"/>
      <c r="BP43" s="44"/>
      <c r="BQ43" s="44"/>
      <c r="BR43" s="44"/>
      <c r="BS43" s="44"/>
      <c r="BT43" s="44"/>
      <c r="BU43" s="44"/>
      <c r="BV43" s="44"/>
      <c r="BW43" s="201"/>
      <c r="BX43" s="44"/>
      <c r="BY43" s="43"/>
      <c r="BZ43" s="44"/>
      <c r="CA43" s="44"/>
      <c r="CB43" s="44"/>
      <c r="CC43" s="44"/>
      <c r="CD43" s="44"/>
      <c r="CE43" s="44"/>
      <c r="CF43" s="268" t="str">
        <f>IF(CN43&lt;ESCALA!$E$7,"NI",IF(CN43&lt;ESCALA!$E$8,"EP",IF(CN43&lt;ESCALA!$E$9,"C",IF(CN43&lt;ESCALA!$E$10,"R","E"))))</f>
        <v>NI</v>
      </c>
      <c r="CG43" s="267" t="str">
        <f>IF(CO43&lt;ESCALA!$E$7,"NI",IF(CO43&lt;ESCALA!$E$8,"EP",IF(CO43&lt;ESCALA!$E$9,"C",IF(CO43&lt;ESCALA!$E$10,"R","E"))))</f>
        <v>NI</v>
      </c>
      <c r="CH43" s="267" t="str">
        <f>IF(CP43&lt;ESCALA!$E$7,"NI",IF(CP43&lt;ESCALA!$E$8,"EP",IF(CP43&lt;ESCALA!$E$9,"C",IF(CP43&lt;ESCALA!$E$10,"R","E"))))</f>
        <v>NI</v>
      </c>
      <c r="CI43" s="267" t="str">
        <f>IF(CQ43&lt;ESCALA!$E$7,"NI",IF(CQ43&lt;ESCALA!$E$8,"EP",IF(CQ43&lt;ESCALA!$E$9,"C",IF(CQ43&lt;ESCALA!$E$10,"R","E"))))</f>
        <v>NI</v>
      </c>
      <c r="CJ43" s="267" t="str">
        <f>IF(CR43&lt;ESCALA!$E$7,"NI",IF(CR43&lt;ESCALA!$E$8,"EP",IF(CR43&lt;ESCALA!$E$9,"C",IF(CR43&lt;ESCALA!$E$10,"R","E"))))</f>
        <v>NI</v>
      </c>
      <c r="CK43" s="267" t="str">
        <f>IF(CS43&lt;ESCALA!$E$7,"NI",IF(CS43&lt;ESCALA!$E$8,"EP",IF(CS43&lt;ESCALA!$E$9,"C",IF(CS43&lt;ESCALA!$E$10,"R","E"))))</f>
        <v>NI</v>
      </c>
      <c r="CL43" s="267" t="str">
        <f>IF(CT43&lt;ESCALA!$E$7,"NI",IF(CT43&lt;ESCALA!$E$8,"EP",IF(CT43&lt;ESCALA!$E$9,"C",IF(CT43&lt;ESCALA!$E$10,"R","E"))))</f>
        <v>NI</v>
      </c>
      <c r="CM43" s="269" t="str">
        <f>IF(CU43&lt;ESCALA!$E$7,"NI",IF(CU43&lt;ESCALA!$E$8,"EP",IF(CU43&lt;ESCALA!$E$9,"C",IF(CU43&lt;ESCALA!$E$10,"R","E"))))</f>
        <v>NI</v>
      </c>
      <c r="CN43" s="302">
        <f>'2º ESO'!AJ53</f>
        <v>0</v>
      </c>
      <c r="CO43" s="303">
        <f>'2º ESO'!AK53</f>
        <v>0</v>
      </c>
      <c r="CP43" s="303">
        <f>'2º ESO'!AL53</f>
        <v>0</v>
      </c>
      <c r="CQ43" s="303">
        <f>'2º ESO'!AM53</f>
        <v>0</v>
      </c>
      <c r="CR43" s="303">
        <f>'2º ESO'!AN53</f>
        <v>0</v>
      </c>
      <c r="CS43" s="303">
        <f>'2º ESO'!AO53</f>
        <v>0</v>
      </c>
      <c r="CT43" s="303">
        <f>'2º ESO'!AP53</f>
        <v>0</v>
      </c>
      <c r="CU43" s="304">
        <f>'2º ESO'!AQ53</f>
        <v>0</v>
      </c>
    </row>
    <row r="44" spans="1:99" ht="21" customHeight="1">
      <c r="A44" s="29">
        <v>31</v>
      </c>
      <c r="B44" s="30" t="s">
        <v>131</v>
      </c>
      <c r="C44" s="52"/>
      <c r="D44" s="48"/>
      <c r="E44" s="52"/>
      <c r="F44" s="52"/>
      <c r="G44" s="52"/>
      <c r="H44" s="52"/>
      <c r="I44" s="52"/>
      <c r="J44" s="53"/>
      <c r="K44" s="54"/>
      <c r="L44" s="48"/>
      <c r="M44" s="52"/>
      <c r="N44" s="52"/>
      <c r="O44" s="52"/>
      <c r="P44" s="52"/>
      <c r="Q44" s="52"/>
      <c r="R44" s="53"/>
      <c r="S44" s="54"/>
      <c r="T44" s="48"/>
      <c r="U44" s="52"/>
      <c r="V44" s="52"/>
      <c r="W44" s="52"/>
      <c r="X44" s="52"/>
      <c r="Y44" s="52"/>
      <c r="Z44" s="53"/>
      <c r="AA44" s="54"/>
      <c r="AB44" s="48"/>
      <c r="AC44" s="52"/>
      <c r="AD44" s="52"/>
      <c r="AE44" s="52"/>
      <c r="AF44" s="52"/>
      <c r="AG44" s="52"/>
      <c r="AH44" s="53"/>
      <c r="AI44" s="54"/>
      <c r="AJ44" s="48"/>
      <c r="AK44" s="52"/>
      <c r="AL44" s="52"/>
      <c r="AM44" s="52"/>
      <c r="AN44" s="52"/>
      <c r="AO44" s="52"/>
      <c r="AP44" s="53"/>
      <c r="AQ44" s="54"/>
      <c r="AR44" s="48"/>
      <c r="AS44" s="52"/>
      <c r="AT44" s="52"/>
      <c r="AU44" s="52"/>
      <c r="AV44" s="52"/>
      <c r="AW44" s="52"/>
      <c r="AX44" s="53"/>
      <c r="AY44" s="54"/>
      <c r="AZ44" s="48"/>
      <c r="BA44" s="52"/>
      <c r="BB44" s="52"/>
      <c r="BC44" s="52"/>
      <c r="BD44" s="52"/>
      <c r="BE44" s="52"/>
      <c r="BF44" s="53"/>
      <c r="BG44" s="130"/>
      <c r="BH44" s="48"/>
      <c r="BI44" s="52"/>
      <c r="BJ44" s="52"/>
      <c r="BK44" s="52"/>
      <c r="BL44" s="52"/>
      <c r="BM44" s="52"/>
      <c r="BN44" s="53"/>
      <c r="BO44" s="52"/>
      <c r="BP44" s="52"/>
      <c r="BQ44" s="52"/>
      <c r="BR44" s="52"/>
      <c r="BS44" s="52"/>
      <c r="BT44" s="52"/>
      <c r="BU44" s="52"/>
      <c r="BV44" s="52"/>
      <c r="BW44" s="202"/>
      <c r="BX44" s="52"/>
      <c r="BY44" s="48"/>
      <c r="BZ44" s="52"/>
      <c r="CA44" s="52"/>
      <c r="CB44" s="52"/>
      <c r="CC44" s="52"/>
      <c r="CD44" s="52"/>
      <c r="CE44" s="52"/>
      <c r="CF44" s="268" t="str">
        <f>IF(CN44&lt;ESCALA!$E$7,"NI",IF(CN44&lt;ESCALA!$E$8,"EP",IF(CN44&lt;ESCALA!$E$9,"C",IF(CN44&lt;ESCALA!$E$10,"R","E"))))</f>
        <v>NI</v>
      </c>
      <c r="CG44" s="267" t="str">
        <f>IF(CO44&lt;ESCALA!$E$7,"NI",IF(CO44&lt;ESCALA!$E$8,"EP",IF(CO44&lt;ESCALA!$E$9,"C",IF(CO44&lt;ESCALA!$E$10,"R","E"))))</f>
        <v>NI</v>
      </c>
      <c r="CH44" s="267" t="str">
        <f>IF(CP44&lt;ESCALA!$E$7,"NI",IF(CP44&lt;ESCALA!$E$8,"EP",IF(CP44&lt;ESCALA!$E$9,"C",IF(CP44&lt;ESCALA!$E$10,"R","E"))))</f>
        <v>NI</v>
      </c>
      <c r="CI44" s="267" t="str">
        <f>IF(CQ44&lt;ESCALA!$E$7,"NI",IF(CQ44&lt;ESCALA!$E$8,"EP",IF(CQ44&lt;ESCALA!$E$9,"C",IF(CQ44&lt;ESCALA!$E$10,"R","E"))))</f>
        <v>NI</v>
      </c>
      <c r="CJ44" s="267" t="str">
        <f>IF(CR44&lt;ESCALA!$E$7,"NI",IF(CR44&lt;ESCALA!$E$8,"EP",IF(CR44&lt;ESCALA!$E$9,"C",IF(CR44&lt;ESCALA!$E$10,"R","E"))))</f>
        <v>NI</v>
      </c>
      <c r="CK44" s="267" t="str">
        <f>IF(CS44&lt;ESCALA!$E$7,"NI",IF(CS44&lt;ESCALA!$E$8,"EP",IF(CS44&lt;ESCALA!$E$9,"C",IF(CS44&lt;ESCALA!$E$10,"R","E"))))</f>
        <v>NI</v>
      </c>
      <c r="CL44" s="267" t="str">
        <f>IF(CT44&lt;ESCALA!$E$7,"NI",IF(CT44&lt;ESCALA!$E$8,"EP",IF(CT44&lt;ESCALA!$E$9,"C",IF(CT44&lt;ESCALA!$E$10,"R","E"))))</f>
        <v>NI</v>
      </c>
      <c r="CM44" s="269" t="str">
        <f>IF(CU44&lt;ESCALA!$E$7,"NI",IF(CU44&lt;ESCALA!$E$8,"EP",IF(CU44&lt;ESCALA!$E$9,"C",IF(CU44&lt;ESCALA!$E$10,"R","E"))))</f>
        <v>NI</v>
      </c>
      <c r="CN44" s="302">
        <f>'2º ESO'!AJ54</f>
        <v>0</v>
      </c>
      <c r="CO44" s="303">
        <f>'2º ESO'!AK54</f>
        <v>0</v>
      </c>
      <c r="CP44" s="303">
        <f>'2º ESO'!AL54</f>
        <v>0</v>
      </c>
      <c r="CQ44" s="303">
        <f>'2º ESO'!AM54</f>
        <v>0</v>
      </c>
      <c r="CR44" s="303">
        <f>'2º ESO'!AN54</f>
        <v>0</v>
      </c>
      <c r="CS44" s="303">
        <f>'2º ESO'!AO54</f>
        <v>0</v>
      </c>
      <c r="CT44" s="303">
        <f>'2º ESO'!AP54</f>
        <v>0</v>
      </c>
      <c r="CU44" s="304">
        <f>'2º ESO'!AQ54</f>
        <v>0</v>
      </c>
    </row>
    <row r="45" spans="1:99" ht="21" customHeight="1">
      <c r="A45" s="66">
        <v>32</v>
      </c>
      <c r="B45" s="28" t="s">
        <v>132</v>
      </c>
      <c r="C45" s="44"/>
      <c r="D45" s="43"/>
      <c r="E45" s="44"/>
      <c r="F45" s="44"/>
      <c r="G45" s="44"/>
      <c r="H45" s="44"/>
      <c r="I45" s="44"/>
      <c r="J45" s="45"/>
      <c r="K45" s="51"/>
      <c r="L45" s="43"/>
      <c r="M45" s="44"/>
      <c r="N45" s="44"/>
      <c r="O45" s="44"/>
      <c r="P45" s="44"/>
      <c r="Q45" s="44"/>
      <c r="R45" s="45"/>
      <c r="S45" s="51"/>
      <c r="T45" s="43"/>
      <c r="U45" s="44"/>
      <c r="V45" s="44"/>
      <c r="W45" s="44"/>
      <c r="X45" s="44"/>
      <c r="Y45" s="44"/>
      <c r="Z45" s="45"/>
      <c r="AA45" s="51"/>
      <c r="AB45" s="43"/>
      <c r="AC45" s="44"/>
      <c r="AD45" s="44"/>
      <c r="AE45" s="44"/>
      <c r="AF45" s="44"/>
      <c r="AG45" s="44"/>
      <c r="AH45" s="45"/>
      <c r="AI45" s="51"/>
      <c r="AJ45" s="43"/>
      <c r="AK45" s="44"/>
      <c r="AL45" s="44"/>
      <c r="AM45" s="44"/>
      <c r="AN45" s="44"/>
      <c r="AO45" s="44"/>
      <c r="AP45" s="45"/>
      <c r="AQ45" s="51"/>
      <c r="AR45" s="43"/>
      <c r="AS45" s="44"/>
      <c r="AT45" s="44"/>
      <c r="AU45" s="44"/>
      <c r="AV45" s="44"/>
      <c r="AW45" s="44"/>
      <c r="AX45" s="45"/>
      <c r="AY45" s="51"/>
      <c r="AZ45" s="43"/>
      <c r="BA45" s="44"/>
      <c r="BB45" s="44"/>
      <c r="BC45" s="44"/>
      <c r="BD45" s="44"/>
      <c r="BE45" s="44"/>
      <c r="BF45" s="45"/>
      <c r="BG45" s="129"/>
      <c r="BH45" s="43"/>
      <c r="BI45" s="44"/>
      <c r="BJ45" s="44"/>
      <c r="BK45" s="44"/>
      <c r="BL45" s="44"/>
      <c r="BM45" s="44"/>
      <c r="BN45" s="45"/>
      <c r="BO45" s="44"/>
      <c r="BP45" s="44"/>
      <c r="BQ45" s="44"/>
      <c r="BR45" s="44"/>
      <c r="BS45" s="44"/>
      <c r="BT45" s="44"/>
      <c r="BU45" s="44"/>
      <c r="BV45" s="44"/>
      <c r="BW45" s="201"/>
      <c r="BX45" s="44"/>
      <c r="BY45" s="43"/>
      <c r="BZ45" s="44"/>
      <c r="CA45" s="44"/>
      <c r="CB45" s="44"/>
      <c r="CC45" s="44"/>
      <c r="CD45" s="44"/>
      <c r="CE45" s="44"/>
      <c r="CF45" s="268" t="str">
        <f>IF(CN45&lt;ESCALA!$E$7,"NI",IF(CN45&lt;ESCALA!$E$8,"EP",IF(CN45&lt;ESCALA!$E$9,"C",IF(CN45&lt;ESCALA!$E$10,"R","E"))))</f>
        <v>NI</v>
      </c>
      <c r="CG45" s="267" t="str">
        <f>IF(CO45&lt;ESCALA!$E$7,"NI",IF(CO45&lt;ESCALA!$E$8,"EP",IF(CO45&lt;ESCALA!$E$9,"C",IF(CO45&lt;ESCALA!$E$10,"R","E"))))</f>
        <v>NI</v>
      </c>
      <c r="CH45" s="267" t="str">
        <f>IF(CP45&lt;ESCALA!$E$7,"NI",IF(CP45&lt;ESCALA!$E$8,"EP",IF(CP45&lt;ESCALA!$E$9,"C",IF(CP45&lt;ESCALA!$E$10,"R","E"))))</f>
        <v>NI</v>
      </c>
      <c r="CI45" s="267" t="str">
        <f>IF(CQ45&lt;ESCALA!$E$7,"NI",IF(CQ45&lt;ESCALA!$E$8,"EP",IF(CQ45&lt;ESCALA!$E$9,"C",IF(CQ45&lt;ESCALA!$E$10,"R","E"))))</f>
        <v>NI</v>
      </c>
      <c r="CJ45" s="267" t="str">
        <f>IF(CR45&lt;ESCALA!$E$7,"NI",IF(CR45&lt;ESCALA!$E$8,"EP",IF(CR45&lt;ESCALA!$E$9,"C",IF(CR45&lt;ESCALA!$E$10,"R","E"))))</f>
        <v>NI</v>
      </c>
      <c r="CK45" s="267" t="str">
        <f>IF(CS45&lt;ESCALA!$E$7,"NI",IF(CS45&lt;ESCALA!$E$8,"EP",IF(CS45&lt;ESCALA!$E$9,"C",IF(CS45&lt;ESCALA!$E$10,"R","E"))))</f>
        <v>NI</v>
      </c>
      <c r="CL45" s="267" t="str">
        <f>IF(CT45&lt;ESCALA!$E$7,"NI",IF(CT45&lt;ESCALA!$E$8,"EP",IF(CT45&lt;ESCALA!$E$9,"C",IF(CT45&lt;ESCALA!$E$10,"R","E"))))</f>
        <v>NI</v>
      </c>
      <c r="CM45" s="269" t="str">
        <f>IF(CU45&lt;ESCALA!$E$7,"NI",IF(CU45&lt;ESCALA!$E$8,"EP",IF(CU45&lt;ESCALA!$E$9,"C",IF(CU45&lt;ESCALA!$E$10,"R","E"))))</f>
        <v>NI</v>
      </c>
      <c r="CN45" s="302">
        <f>'2º ESO'!AJ55</f>
        <v>0</v>
      </c>
      <c r="CO45" s="303">
        <f>'2º ESO'!AK55</f>
        <v>0</v>
      </c>
      <c r="CP45" s="303">
        <f>'2º ESO'!AL55</f>
        <v>0</v>
      </c>
      <c r="CQ45" s="303">
        <f>'2º ESO'!AM55</f>
        <v>0</v>
      </c>
      <c r="CR45" s="303">
        <f>'2º ESO'!AN55</f>
        <v>0</v>
      </c>
      <c r="CS45" s="303">
        <f>'2º ESO'!AO55</f>
        <v>0</v>
      </c>
      <c r="CT45" s="303">
        <f>'2º ESO'!AP55</f>
        <v>0</v>
      </c>
      <c r="CU45" s="304">
        <f>'2º ESO'!AQ55</f>
        <v>0</v>
      </c>
    </row>
    <row r="46" spans="1:99" ht="21" customHeight="1">
      <c r="A46" s="29">
        <v>33</v>
      </c>
      <c r="B46" s="30" t="s">
        <v>133</v>
      </c>
      <c r="C46" s="52"/>
      <c r="D46" s="48"/>
      <c r="E46" s="52"/>
      <c r="F46" s="52"/>
      <c r="G46" s="52"/>
      <c r="H46" s="52"/>
      <c r="I46" s="52"/>
      <c r="J46" s="53"/>
      <c r="K46" s="54"/>
      <c r="L46" s="48"/>
      <c r="M46" s="52"/>
      <c r="N46" s="52"/>
      <c r="O46" s="52"/>
      <c r="P46" s="52"/>
      <c r="Q46" s="52"/>
      <c r="R46" s="53"/>
      <c r="S46" s="54"/>
      <c r="T46" s="48"/>
      <c r="U46" s="52"/>
      <c r="V46" s="52"/>
      <c r="W46" s="52"/>
      <c r="X46" s="52"/>
      <c r="Y46" s="52"/>
      <c r="Z46" s="53"/>
      <c r="AA46" s="54"/>
      <c r="AB46" s="48"/>
      <c r="AC46" s="52"/>
      <c r="AD46" s="52"/>
      <c r="AE46" s="52"/>
      <c r="AF46" s="52"/>
      <c r="AG46" s="52"/>
      <c r="AH46" s="53"/>
      <c r="AI46" s="54"/>
      <c r="AJ46" s="48"/>
      <c r="AK46" s="52"/>
      <c r="AL46" s="52"/>
      <c r="AM46" s="52"/>
      <c r="AN46" s="52"/>
      <c r="AO46" s="52"/>
      <c r="AP46" s="53"/>
      <c r="AQ46" s="54"/>
      <c r="AR46" s="48"/>
      <c r="AS46" s="52"/>
      <c r="AT46" s="52"/>
      <c r="AU46" s="52"/>
      <c r="AV46" s="52"/>
      <c r="AW46" s="52"/>
      <c r="AX46" s="53"/>
      <c r="AY46" s="54"/>
      <c r="AZ46" s="48"/>
      <c r="BA46" s="52"/>
      <c r="BB46" s="52"/>
      <c r="BC46" s="52"/>
      <c r="BD46" s="52"/>
      <c r="BE46" s="52"/>
      <c r="BF46" s="53"/>
      <c r="BG46" s="130"/>
      <c r="BH46" s="48"/>
      <c r="BI46" s="52"/>
      <c r="BJ46" s="52"/>
      <c r="BK46" s="52"/>
      <c r="BL46" s="52"/>
      <c r="BM46" s="52"/>
      <c r="BN46" s="53"/>
      <c r="BO46" s="52"/>
      <c r="BP46" s="52"/>
      <c r="BQ46" s="52"/>
      <c r="BR46" s="52"/>
      <c r="BS46" s="52"/>
      <c r="BT46" s="52"/>
      <c r="BU46" s="52"/>
      <c r="BV46" s="52"/>
      <c r="BW46" s="202"/>
      <c r="BX46" s="52"/>
      <c r="BY46" s="48"/>
      <c r="BZ46" s="52"/>
      <c r="CA46" s="52"/>
      <c r="CB46" s="52"/>
      <c r="CC46" s="52"/>
      <c r="CD46" s="52"/>
      <c r="CE46" s="52"/>
      <c r="CF46" s="268" t="str">
        <f>IF(CN46&lt;ESCALA!$E$7,"NI",IF(CN46&lt;ESCALA!$E$8,"EP",IF(CN46&lt;ESCALA!$E$9,"C",IF(CN46&lt;ESCALA!$E$10,"R","E"))))</f>
        <v>NI</v>
      </c>
      <c r="CG46" s="267" t="str">
        <f>IF(CO46&lt;ESCALA!$E$7,"NI",IF(CO46&lt;ESCALA!$E$8,"EP",IF(CO46&lt;ESCALA!$E$9,"C",IF(CO46&lt;ESCALA!$E$10,"R","E"))))</f>
        <v>NI</v>
      </c>
      <c r="CH46" s="267" t="str">
        <f>IF(CP46&lt;ESCALA!$E$7,"NI",IF(CP46&lt;ESCALA!$E$8,"EP",IF(CP46&lt;ESCALA!$E$9,"C",IF(CP46&lt;ESCALA!$E$10,"R","E"))))</f>
        <v>NI</v>
      </c>
      <c r="CI46" s="267" t="str">
        <f>IF(CQ46&lt;ESCALA!$E$7,"NI",IF(CQ46&lt;ESCALA!$E$8,"EP",IF(CQ46&lt;ESCALA!$E$9,"C",IF(CQ46&lt;ESCALA!$E$10,"R","E"))))</f>
        <v>NI</v>
      </c>
      <c r="CJ46" s="267" t="str">
        <f>IF(CR46&lt;ESCALA!$E$7,"NI",IF(CR46&lt;ESCALA!$E$8,"EP",IF(CR46&lt;ESCALA!$E$9,"C",IF(CR46&lt;ESCALA!$E$10,"R","E"))))</f>
        <v>NI</v>
      </c>
      <c r="CK46" s="267" t="str">
        <f>IF(CS46&lt;ESCALA!$E$7,"NI",IF(CS46&lt;ESCALA!$E$8,"EP",IF(CS46&lt;ESCALA!$E$9,"C",IF(CS46&lt;ESCALA!$E$10,"R","E"))))</f>
        <v>NI</v>
      </c>
      <c r="CL46" s="267" t="str">
        <f>IF(CT46&lt;ESCALA!$E$7,"NI",IF(CT46&lt;ESCALA!$E$8,"EP",IF(CT46&lt;ESCALA!$E$9,"C",IF(CT46&lt;ESCALA!$E$10,"R","E"))))</f>
        <v>NI</v>
      </c>
      <c r="CM46" s="269" t="str">
        <f>IF(CU46&lt;ESCALA!$E$7,"NI",IF(CU46&lt;ESCALA!$E$8,"EP",IF(CU46&lt;ESCALA!$E$9,"C",IF(CU46&lt;ESCALA!$E$10,"R","E"))))</f>
        <v>NI</v>
      </c>
      <c r="CN46" s="302">
        <f>'2º ESO'!AJ56</f>
        <v>0</v>
      </c>
      <c r="CO46" s="303">
        <f>'2º ESO'!AK56</f>
        <v>0</v>
      </c>
      <c r="CP46" s="303">
        <f>'2º ESO'!AL56</f>
        <v>0</v>
      </c>
      <c r="CQ46" s="303">
        <f>'2º ESO'!AM56</f>
        <v>0</v>
      </c>
      <c r="CR46" s="303">
        <f>'2º ESO'!AN56</f>
        <v>0</v>
      </c>
      <c r="CS46" s="303">
        <f>'2º ESO'!AO56</f>
        <v>0</v>
      </c>
      <c r="CT46" s="303">
        <f>'2º ESO'!AP56</f>
        <v>0</v>
      </c>
      <c r="CU46" s="304">
        <f>'2º ESO'!AQ56</f>
        <v>0</v>
      </c>
    </row>
    <row r="47" spans="1:99" ht="21" customHeight="1">
      <c r="A47" s="29">
        <v>34</v>
      </c>
      <c r="B47" s="28" t="s">
        <v>134</v>
      </c>
      <c r="C47" s="44"/>
      <c r="D47" s="43"/>
      <c r="E47" s="44"/>
      <c r="F47" s="44"/>
      <c r="G47" s="44"/>
      <c r="H47" s="44"/>
      <c r="I47" s="44"/>
      <c r="J47" s="45"/>
      <c r="K47" s="51"/>
      <c r="L47" s="43"/>
      <c r="M47" s="44"/>
      <c r="N47" s="44"/>
      <c r="O47" s="44"/>
      <c r="P47" s="44"/>
      <c r="Q47" s="44"/>
      <c r="R47" s="45"/>
      <c r="S47" s="51"/>
      <c r="T47" s="43"/>
      <c r="U47" s="44"/>
      <c r="V47" s="44"/>
      <c r="W47" s="44"/>
      <c r="X47" s="44"/>
      <c r="Y47" s="44"/>
      <c r="Z47" s="45"/>
      <c r="AA47" s="51"/>
      <c r="AB47" s="43"/>
      <c r="AC47" s="44"/>
      <c r="AD47" s="44"/>
      <c r="AE47" s="44"/>
      <c r="AF47" s="44"/>
      <c r="AG47" s="44"/>
      <c r="AH47" s="45"/>
      <c r="AI47" s="51"/>
      <c r="AJ47" s="43"/>
      <c r="AK47" s="44"/>
      <c r="AL47" s="44"/>
      <c r="AM47" s="44"/>
      <c r="AN47" s="44"/>
      <c r="AO47" s="44"/>
      <c r="AP47" s="45"/>
      <c r="AQ47" s="51"/>
      <c r="AR47" s="43"/>
      <c r="AS47" s="44"/>
      <c r="AT47" s="44"/>
      <c r="AU47" s="44"/>
      <c r="AV47" s="44"/>
      <c r="AW47" s="44"/>
      <c r="AX47" s="45"/>
      <c r="AY47" s="51"/>
      <c r="AZ47" s="43"/>
      <c r="BA47" s="44"/>
      <c r="BB47" s="44"/>
      <c r="BC47" s="44"/>
      <c r="BD47" s="44"/>
      <c r="BE47" s="44"/>
      <c r="BF47" s="45"/>
      <c r="BG47" s="129"/>
      <c r="BH47" s="43"/>
      <c r="BI47" s="44"/>
      <c r="BJ47" s="44"/>
      <c r="BK47" s="44"/>
      <c r="BL47" s="44"/>
      <c r="BM47" s="44"/>
      <c r="BN47" s="45"/>
      <c r="BO47" s="44"/>
      <c r="BP47" s="44"/>
      <c r="BQ47" s="44"/>
      <c r="BR47" s="44"/>
      <c r="BS47" s="44"/>
      <c r="BT47" s="44"/>
      <c r="BU47" s="44"/>
      <c r="BV47" s="44"/>
      <c r="BW47" s="201"/>
      <c r="BX47" s="44"/>
      <c r="BY47" s="43"/>
      <c r="BZ47" s="44"/>
      <c r="CA47" s="44"/>
      <c r="CB47" s="44"/>
      <c r="CC47" s="44"/>
      <c r="CD47" s="44"/>
      <c r="CE47" s="44"/>
      <c r="CF47" s="268" t="str">
        <f>IF(CN47&lt;ESCALA!$E$7,"NI",IF(CN47&lt;ESCALA!$E$8,"EP",IF(CN47&lt;ESCALA!$E$9,"C",IF(CN47&lt;ESCALA!$E$10,"R","E"))))</f>
        <v>NI</v>
      </c>
      <c r="CG47" s="267" t="str">
        <f>IF(CO47&lt;ESCALA!$E$7,"NI",IF(CO47&lt;ESCALA!$E$8,"EP",IF(CO47&lt;ESCALA!$E$9,"C",IF(CO47&lt;ESCALA!$E$10,"R","E"))))</f>
        <v>NI</v>
      </c>
      <c r="CH47" s="267" t="str">
        <f>IF(CP47&lt;ESCALA!$E$7,"NI",IF(CP47&lt;ESCALA!$E$8,"EP",IF(CP47&lt;ESCALA!$E$9,"C",IF(CP47&lt;ESCALA!$E$10,"R","E"))))</f>
        <v>NI</v>
      </c>
      <c r="CI47" s="267" t="str">
        <f>IF(CQ47&lt;ESCALA!$E$7,"NI",IF(CQ47&lt;ESCALA!$E$8,"EP",IF(CQ47&lt;ESCALA!$E$9,"C",IF(CQ47&lt;ESCALA!$E$10,"R","E"))))</f>
        <v>NI</v>
      </c>
      <c r="CJ47" s="267" t="str">
        <f>IF(CR47&lt;ESCALA!$E$7,"NI",IF(CR47&lt;ESCALA!$E$8,"EP",IF(CR47&lt;ESCALA!$E$9,"C",IF(CR47&lt;ESCALA!$E$10,"R","E"))))</f>
        <v>NI</v>
      </c>
      <c r="CK47" s="267" t="str">
        <f>IF(CS47&lt;ESCALA!$E$7,"NI",IF(CS47&lt;ESCALA!$E$8,"EP",IF(CS47&lt;ESCALA!$E$9,"C",IF(CS47&lt;ESCALA!$E$10,"R","E"))))</f>
        <v>NI</v>
      </c>
      <c r="CL47" s="267" t="str">
        <f>IF(CT47&lt;ESCALA!$E$7,"NI",IF(CT47&lt;ESCALA!$E$8,"EP",IF(CT47&lt;ESCALA!$E$9,"C",IF(CT47&lt;ESCALA!$E$10,"R","E"))))</f>
        <v>NI</v>
      </c>
      <c r="CM47" s="269" t="str">
        <f>IF(CU47&lt;ESCALA!$E$7,"NI",IF(CU47&lt;ESCALA!$E$8,"EP",IF(CU47&lt;ESCALA!$E$9,"C",IF(CU47&lt;ESCALA!$E$10,"R","E"))))</f>
        <v>NI</v>
      </c>
      <c r="CN47" s="302">
        <f>'2º ESO'!AJ57</f>
        <v>0</v>
      </c>
      <c r="CO47" s="303">
        <f>'2º ESO'!AK57</f>
        <v>0</v>
      </c>
      <c r="CP47" s="303">
        <f>'2º ESO'!AL57</f>
        <v>0</v>
      </c>
      <c r="CQ47" s="303">
        <f>'2º ESO'!AM57</f>
        <v>0</v>
      </c>
      <c r="CR47" s="303">
        <f>'2º ESO'!AN57</f>
        <v>0</v>
      </c>
      <c r="CS47" s="303">
        <f>'2º ESO'!AO57</f>
        <v>0</v>
      </c>
      <c r="CT47" s="303">
        <f>'2º ESO'!AP57</f>
        <v>0</v>
      </c>
      <c r="CU47" s="304">
        <f>'2º ESO'!AQ57</f>
        <v>0</v>
      </c>
    </row>
    <row r="48" spans="1:99" ht="21" customHeight="1">
      <c r="A48" s="66">
        <v>35</v>
      </c>
      <c r="B48" s="30" t="s">
        <v>135</v>
      </c>
      <c r="C48" s="52"/>
      <c r="D48" s="48"/>
      <c r="E48" s="52"/>
      <c r="F48" s="52"/>
      <c r="G48" s="52"/>
      <c r="H48" s="52"/>
      <c r="I48" s="52"/>
      <c r="J48" s="53"/>
      <c r="K48" s="54"/>
      <c r="L48" s="48"/>
      <c r="M48" s="52"/>
      <c r="N48" s="52"/>
      <c r="O48" s="52"/>
      <c r="P48" s="52"/>
      <c r="Q48" s="52"/>
      <c r="R48" s="53"/>
      <c r="S48" s="54"/>
      <c r="T48" s="48"/>
      <c r="U48" s="52"/>
      <c r="V48" s="52"/>
      <c r="W48" s="52"/>
      <c r="X48" s="52"/>
      <c r="Y48" s="52"/>
      <c r="Z48" s="53"/>
      <c r="AA48" s="54"/>
      <c r="AB48" s="48"/>
      <c r="AC48" s="52"/>
      <c r="AD48" s="52"/>
      <c r="AE48" s="52"/>
      <c r="AF48" s="52"/>
      <c r="AG48" s="52"/>
      <c r="AH48" s="53"/>
      <c r="AI48" s="54"/>
      <c r="AJ48" s="48"/>
      <c r="AK48" s="52"/>
      <c r="AL48" s="52"/>
      <c r="AM48" s="52"/>
      <c r="AN48" s="52"/>
      <c r="AO48" s="52"/>
      <c r="AP48" s="53"/>
      <c r="AQ48" s="54"/>
      <c r="AR48" s="48"/>
      <c r="AS48" s="52"/>
      <c r="AT48" s="52"/>
      <c r="AU48" s="52"/>
      <c r="AV48" s="52"/>
      <c r="AW48" s="52"/>
      <c r="AX48" s="53"/>
      <c r="AY48" s="54"/>
      <c r="AZ48" s="48"/>
      <c r="BA48" s="52"/>
      <c r="BB48" s="52"/>
      <c r="BC48" s="52"/>
      <c r="BD48" s="52"/>
      <c r="BE48" s="52"/>
      <c r="BF48" s="53"/>
      <c r="BG48" s="130"/>
      <c r="BH48" s="48"/>
      <c r="BI48" s="52"/>
      <c r="BJ48" s="52"/>
      <c r="BK48" s="52"/>
      <c r="BL48" s="52"/>
      <c r="BM48" s="52"/>
      <c r="BN48" s="53"/>
      <c r="BO48" s="52"/>
      <c r="BP48" s="52"/>
      <c r="BQ48" s="52"/>
      <c r="BR48" s="52"/>
      <c r="BS48" s="52"/>
      <c r="BT48" s="52"/>
      <c r="BU48" s="52"/>
      <c r="BV48" s="52"/>
      <c r="BW48" s="202"/>
      <c r="BX48" s="52"/>
      <c r="BY48" s="48"/>
      <c r="BZ48" s="52"/>
      <c r="CA48" s="52"/>
      <c r="CB48" s="52"/>
      <c r="CC48" s="52"/>
      <c r="CD48" s="52"/>
      <c r="CE48" s="52"/>
      <c r="CF48" s="268" t="str">
        <f>IF(CN48&lt;ESCALA!$E$7,"NI",IF(CN48&lt;ESCALA!$E$8,"EP",IF(CN48&lt;ESCALA!$E$9,"C",IF(CN48&lt;ESCALA!$E$10,"R","E"))))</f>
        <v>NI</v>
      </c>
      <c r="CG48" s="267" t="str">
        <f>IF(CO48&lt;ESCALA!$E$7,"NI",IF(CO48&lt;ESCALA!$E$8,"EP",IF(CO48&lt;ESCALA!$E$9,"C",IF(CO48&lt;ESCALA!$E$10,"R","E"))))</f>
        <v>NI</v>
      </c>
      <c r="CH48" s="267" t="str">
        <f>IF(CP48&lt;ESCALA!$E$7,"NI",IF(CP48&lt;ESCALA!$E$8,"EP",IF(CP48&lt;ESCALA!$E$9,"C",IF(CP48&lt;ESCALA!$E$10,"R","E"))))</f>
        <v>NI</v>
      </c>
      <c r="CI48" s="267" t="str">
        <f>IF(CQ48&lt;ESCALA!$E$7,"NI",IF(CQ48&lt;ESCALA!$E$8,"EP",IF(CQ48&lt;ESCALA!$E$9,"C",IF(CQ48&lt;ESCALA!$E$10,"R","E"))))</f>
        <v>NI</v>
      </c>
      <c r="CJ48" s="267" t="str">
        <f>IF(CR48&lt;ESCALA!$E$7,"NI",IF(CR48&lt;ESCALA!$E$8,"EP",IF(CR48&lt;ESCALA!$E$9,"C",IF(CR48&lt;ESCALA!$E$10,"R","E"))))</f>
        <v>NI</v>
      </c>
      <c r="CK48" s="267" t="str">
        <f>IF(CS48&lt;ESCALA!$E$7,"NI",IF(CS48&lt;ESCALA!$E$8,"EP",IF(CS48&lt;ESCALA!$E$9,"C",IF(CS48&lt;ESCALA!$E$10,"R","E"))))</f>
        <v>NI</v>
      </c>
      <c r="CL48" s="267" t="str">
        <f>IF(CT48&lt;ESCALA!$E$7,"NI",IF(CT48&lt;ESCALA!$E$8,"EP",IF(CT48&lt;ESCALA!$E$9,"C",IF(CT48&lt;ESCALA!$E$10,"R","E"))))</f>
        <v>NI</v>
      </c>
      <c r="CM48" s="269" t="str">
        <f>IF(CU48&lt;ESCALA!$E$7,"NI",IF(CU48&lt;ESCALA!$E$8,"EP",IF(CU48&lt;ESCALA!$E$9,"C",IF(CU48&lt;ESCALA!$E$10,"R","E"))))</f>
        <v>NI</v>
      </c>
      <c r="CN48" s="302">
        <f>'2º ESO'!AJ58</f>
        <v>0</v>
      </c>
      <c r="CO48" s="303">
        <f>'2º ESO'!AK58</f>
        <v>0</v>
      </c>
      <c r="CP48" s="303">
        <f>'2º ESO'!AL58</f>
        <v>0</v>
      </c>
      <c r="CQ48" s="303">
        <f>'2º ESO'!AM58</f>
        <v>0</v>
      </c>
      <c r="CR48" s="303">
        <f>'2º ESO'!AN58</f>
        <v>0</v>
      </c>
      <c r="CS48" s="303">
        <f>'2º ESO'!AO58</f>
        <v>0</v>
      </c>
      <c r="CT48" s="303">
        <f>'2º ESO'!AP58</f>
        <v>0</v>
      </c>
      <c r="CU48" s="304">
        <f>'2º ESO'!AQ58</f>
        <v>0</v>
      </c>
    </row>
    <row r="49" spans="1:99" ht="21" customHeight="1">
      <c r="A49" s="29">
        <v>36</v>
      </c>
      <c r="B49" s="28" t="s">
        <v>136</v>
      </c>
      <c r="C49" s="44"/>
      <c r="D49" s="43"/>
      <c r="E49" s="44"/>
      <c r="F49" s="44"/>
      <c r="G49" s="44"/>
      <c r="H49" s="44"/>
      <c r="I49" s="44"/>
      <c r="J49" s="45"/>
      <c r="K49" s="51"/>
      <c r="L49" s="43"/>
      <c r="M49" s="44"/>
      <c r="N49" s="44"/>
      <c r="O49" s="44"/>
      <c r="P49" s="44"/>
      <c r="Q49" s="44"/>
      <c r="R49" s="45"/>
      <c r="S49" s="51"/>
      <c r="T49" s="43"/>
      <c r="U49" s="44"/>
      <c r="V49" s="44"/>
      <c r="W49" s="44"/>
      <c r="X49" s="44"/>
      <c r="Y49" s="44"/>
      <c r="Z49" s="45"/>
      <c r="AA49" s="51"/>
      <c r="AB49" s="43"/>
      <c r="AC49" s="44"/>
      <c r="AD49" s="44"/>
      <c r="AE49" s="44"/>
      <c r="AF49" s="44"/>
      <c r="AG49" s="44"/>
      <c r="AH49" s="45"/>
      <c r="AI49" s="51"/>
      <c r="AJ49" s="43"/>
      <c r="AK49" s="44"/>
      <c r="AL49" s="44"/>
      <c r="AM49" s="44"/>
      <c r="AN49" s="44"/>
      <c r="AO49" s="44"/>
      <c r="AP49" s="45"/>
      <c r="AQ49" s="51"/>
      <c r="AR49" s="43"/>
      <c r="AS49" s="44"/>
      <c r="AT49" s="44"/>
      <c r="AU49" s="44"/>
      <c r="AV49" s="44"/>
      <c r="AW49" s="44"/>
      <c r="AX49" s="45"/>
      <c r="AY49" s="51"/>
      <c r="AZ49" s="43"/>
      <c r="BA49" s="44"/>
      <c r="BB49" s="44"/>
      <c r="BC49" s="44"/>
      <c r="BD49" s="44"/>
      <c r="BE49" s="44"/>
      <c r="BF49" s="45"/>
      <c r="BG49" s="129"/>
      <c r="BH49" s="43"/>
      <c r="BI49" s="44"/>
      <c r="BJ49" s="44"/>
      <c r="BK49" s="44"/>
      <c r="BL49" s="44"/>
      <c r="BM49" s="44"/>
      <c r="BN49" s="45"/>
      <c r="BO49" s="44"/>
      <c r="BP49" s="44"/>
      <c r="BQ49" s="44"/>
      <c r="BR49" s="44"/>
      <c r="BS49" s="44"/>
      <c r="BT49" s="44"/>
      <c r="BU49" s="44"/>
      <c r="BV49" s="44"/>
      <c r="BW49" s="201"/>
      <c r="BX49" s="44"/>
      <c r="BY49" s="43"/>
      <c r="BZ49" s="44"/>
      <c r="CA49" s="44"/>
      <c r="CB49" s="44"/>
      <c r="CC49" s="44"/>
      <c r="CD49" s="44"/>
      <c r="CE49" s="44"/>
      <c r="CF49" s="268" t="str">
        <f>IF(CN49&lt;ESCALA!$E$7,"NI",IF(CN49&lt;ESCALA!$E$8,"EP",IF(CN49&lt;ESCALA!$E$9,"C",IF(CN49&lt;ESCALA!$E$10,"R","E"))))</f>
        <v>NI</v>
      </c>
      <c r="CG49" s="267" t="str">
        <f>IF(CO49&lt;ESCALA!$E$7,"NI",IF(CO49&lt;ESCALA!$E$8,"EP",IF(CO49&lt;ESCALA!$E$9,"C",IF(CO49&lt;ESCALA!$E$10,"R","E"))))</f>
        <v>NI</v>
      </c>
      <c r="CH49" s="267" t="str">
        <f>IF(CP49&lt;ESCALA!$E$7,"NI",IF(CP49&lt;ESCALA!$E$8,"EP",IF(CP49&lt;ESCALA!$E$9,"C",IF(CP49&lt;ESCALA!$E$10,"R","E"))))</f>
        <v>NI</v>
      </c>
      <c r="CI49" s="267" t="str">
        <f>IF(CQ49&lt;ESCALA!$E$7,"NI",IF(CQ49&lt;ESCALA!$E$8,"EP",IF(CQ49&lt;ESCALA!$E$9,"C",IF(CQ49&lt;ESCALA!$E$10,"R","E"))))</f>
        <v>NI</v>
      </c>
      <c r="CJ49" s="267" t="str">
        <f>IF(CR49&lt;ESCALA!$E$7,"NI",IF(CR49&lt;ESCALA!$E$8,"EP",IF(CR49&lt;ESCALA!$E$9,"C",IF(CR49&lt;ESCALA!$E$10,"R","E"))))</f>
        <v>NI</v>
      </c>
      <c r="CK49" s="267" t="str">
        <f>IF(CS49&lt;ESCALA!$E$7,"NI",IF(CS49&lt;ESCALA!$E$8,"EP",IF(CS49&lt;ESCALA!$E$9,"C",IF(CS49&lt;ESCALA!$E$10,"R","E"))))</f>
        <v>NI</v>
      </c>
      <c r="CL49" s="267" t="str">
        <f>IF(CT49&lt;ESCALA!$E$7,"NI",IF(CT49&lt;ESCALA!$E$8,"EP",IF(CT49&lt;ESCALA!$E$9,"C",IF(CT49&lt;ESCALA!$E$10,"R","E"))))</f>
        <v>NI</v>
      </c>
      <c r="CM49" s="269" t="str">
        <f>IF(CU49&lt;ESCALA!$E$7,"NI",IF(CU49&lt;ESCALA!$E$8,"EP",IF(CU49&lt;ESCALA!$E$9,"C",IF(CU49&lt;ESCALA!$E$10,"R","E"))))</f>
        <v>NI</v>
      </c>
      <c r="CN49" s="302">
        <f>'2º ESO'!AJ59</f>
        <v>0</v>
      </c>
      <c r="CO49" s="303">
        <f>'2º ESO'!AK59</f>
        <v>0</v>
      </c>
      <c r="CP49" s="303">
        <f>'2º ESO'!AL59</f>
        <v>0</v>
      </c>
      <c r="CQ49" s="303">
        <f>'2º ESO'!AM59</f>
        <v>0</v>
      </c>
      <c r="CR49" s="303">
        <f>'2º ESO'!AN59</f>
        <v>0</v>
      </c>
      <c r="CS49" s="303">
        <f>'2º ESO'!AO59</f>
        <v>0</v>
      </c>
      <c r="CT49" s="303">
        <f>'2º ESO'!AP59</f>
        <v>0</v>
      </c>
      <c r="CU49" s="304">
        <f>'2º ESO'!AQ59</f>
        <v>0</v>
      </c>
    </row>
    <row r="50" spans="1:99" ht="21" customHeight="1">
      <c r="A50" s="29">
        <v>37</v>
      </c>
      <c r="B50" s="30" t="s">
        <v>137</v>
      </c>
      <c r="C50" s="52"/>
      <c r="D50" s="48"/>
      <c r="E50" s="52"/>
      <c r="F50" s="52"/>
      <c r="G50" s="52"/>
      <c r="H50" s="52"/>
      <c r="I50" s="52"/>
      <c r="J50" s="53"/>
      <c r="K50" s="54"/>
      <c r="L50" s="48"/>
      <c r="M50" s="52"/>
      <c r="N50" s="52"/>
      <c r="O50" s="52"/>
      <c r="P50" s="52"/>
      <c r="Q50" s="52"/>
      <c r="R50" s="53"/>
      <c r="S50" s="54"/>
      <c r="T50" s="48"/>
      <c r="U50" s="52"/>
      <c r="V50" s="52"/>
      <c r="W50" s="52"/>
      <c r="X50" s="52"/>
      <c r="Y50" s="52"/>
      <c r="Z50" s="53"/>
      <c r="AA50" s="54"/>
      <c r="AB50" s="48"/>
      <c r="AC50" s="52"/>
      <c r="AD50" s="52"/>
      <c r="AE50" s="52"/>
      <c r="AF50" s="52"/>
      <c r="AG50" s="52"/>
      <c r="AH50" s="53"/>
      <c r="AI50" s="54"/>
      <c r="AJ50" s="48"/>
      <c r="AK50" s="52"/>
      <c r="AL50" s="52"/>
      <c r="AM50" s="52"/>
      <c r="AN50" s="52"/>
      <c r="AO50" s="52"/>
      <c r="AP50" s="53"/>
      <c r="AQ50" s="54"/>
      <c r="AR50" s="48"/>
      <c r="AS50" s="52"/>
      <c r="AT50" s="52"/>
      <c r="AU50" s="52"/>
      <c r="AV50" s="52"/>
      <c r="AW50" s="52"/>
      <c r="AX50" s="53"/>
      <c r="AY50" s="54"/>
      <c r="AZ50" s="48"/>
      <c r="BA50" s="52"/>
      <c r="BB50" s="52"/>
      <c r="BC50" s="52"/>
      <c r="BD50" s="52"/>
      <c r="BE50" s="52"/>
      <c r="BF50" s="53"/>
      <c r="BG50" s="130"/>
      <c r="BH50" s="48"/>
      <c r="BI50" s="52"/>
      <c r="BJ50" s="52"/>
      <c r="BK50" s="52"/>
      <c r="BL50" s="52"/>
      <c r="BM50" s="52"/>
      <c r="BN50" s="53"/>
      <c r="BO50" s="52"/>
      <c r="BP50" s="52"/>
      <c r="BQ50" s="52"/>
      <c r="BR50" s="52"/>
      <c r="BS50" s="52"/>
      <c r="BT50" s="52"/>
      <c r="BU50" s="52"/>
      <c r="BV50" s="52"/>
      <c r="BW50" s="202"/>
      <c r="BX50" s="52"/>
      <c r="BY50" s="48"/>
      <c r="BZ50" s="52"/>
      <c r="CA50" s="52"/>
      <c r="CB50" s="52"/>
      <c r="CC50" s="52"/>
      <c r="CD50" s="52"/>
      <c r="CE50" s="52"/>
      <c r="CF50" s="268" t="str">
        <f>IF(CN50&lt;ESCALA!$E$7,"NI",IF(CN50&lt;ESCALA!$E$8,"EP",IF(CN50&lt;ESCALA!$E$9,"C",IF(CN50&lt;ESCALA!$E$10,"R","E"))))</f>
        <v>NI</v>
      </c>
      <c r="CG50" s="267" t="str">
        <f>IF(CO50&lt;ESCALA!$E$7,"NI",IF(CO50&lt;ESCALA!$E$8,"EP",IF(CO50&lt;ESCALA!$E$9,"C",IF(CO50&lt;ESCALA!$E$10,"R","E"))))</f>
        <v>NI</v>
      </c>
      <c r="CH50" s="267" t="str">
        <f>IF(CP50&lt;ESCALA!$E$7,"NI",IF(CP50&lt;ESCALA!$E$8,"EP",IF(CP50&lt;ESCALA!$E$9,"C",IF(CP50&lt;ESCALA!$E$10,"R","E"))))</f>
        <v>NI</v>
      </c>
      <c r="CI50" s="267" t="str">
        <f>IF(CQ50&lt;ESCALA!$E$7,"NI",IF(CQ50&lt;ESCALA!$E$8,"EP",IF(CQ50&lt;ESCALA!$E$9,"C",IF(CQ50&lt;ESCALA!$E$10,"R","E"))))</f>
        <v>NI</v>
      </c>
      <c r="CJ50" s="267" t="str">
        <f>IF(CR50&lt;ESCALA!$E$7,"NI",IF(CR50&lt;ESCALA!$E$8,"EP",IF(CR50&lt;ESCALA!$E$9,"C",IF(CR50&lt;ESCALA!$E$10,"R","E"))))</f>
        <v>NI</v>
      </c>
      <c r="CK50" s="267" t="str">
        <f>IF(CS50&lt;ESCALA!$E$7,"NI",IF(CS50&lt;ESCALA!$E$8,"EP",IF(CS50&lt;ESCALA!$E$9,"C",IF(CS50&lt;ESCALA!$E$10,"R","E"))))</f>
        <v>NI</v>
      </c>
      <c r="CL50" s="267" t="str">
        <f>IF(CT50&lt;ESCALA!$E$7,"NI",IF(CT50&lt;ESCALA!$E$8,"EP",IF(CT50&lt;ESCALA!$E$9,"C",IF(CT50&lt;ESCALA!$E$10,"R","E"))))</f>
        <v>NI</v>
      </c>
      <c r="CM50" s="269" t="str">
        <f>IF(CU50&lt;ESCALA!$E$7,"NI",IF(CU50&lt;ESCALA!$E$8,"EP",IF(CU50&lt;ESCALA!$E$9,"C",IF(CU50&lt;ESCALA!$E$10,"R","E"))))</f>
        <v>NI</v>
      </c>
      <c r="CN50" s="302">
        <f>'2º ESO'!AJ60</f>
        <v>0</v>
      </c>
      <c r="CO50" s="303">
        <f>'2º ESO'!AK60</f>
        <v>0</v>
      </c>
      <c r="CP50" s="303">
        <f>'2º ESO'!AL60</f>
        <v>0</v>
      </c>
      <c r="CQ50" s="303">
        <f>'2º ESO'!AM60</f>
        <v>0</v>
      </c>
      <c r="CR50" s="303">
        <f>'2º ESO'!AN60</f>
        <v>0</v>
      </c>
      <c r="CS50" s="303">
        <f>'2º ESO'!AO60</f>
        <v>0</v>
      </c>
      <c r="CT50" s="303">
        <f>'2º ESO'!AP60</f>
        <v>0</v>
      </c>
      <c r="CU50" s="304">
        <f>'2º ESO'!AQ60</f>
        <v>0</v>
      </c>
    </row>
    <row r="51" spans="1:99" ht="21" customHeight="1">
      <c r="A51" s="66">
        <v>38</v>
      </c>
      <c r="B51" s="28" t="s">
        <v>138</v>
      </c>
      <c r="C51" s="44"/>
      <c r="D51" s="43"/>
      <c r="E51" s="44"/>
      <c r="F51" s="44"/>
      <c r="G51" s="44"/>
      <c r="H51" s="44"/>
      <c r="I51" s="44"/>
      <c r="J51" s="45"/>
      <c r="K51" s="51"/>
      <c r="L51" s="43"/>
      <c r="M51" s="44"/>
      <c r="N51" s="44"/>
      <c r="O51" s="44"/>
      <c r="P51" s="44"/>
      <c r="Q51" s="44"/>
      <c r="R51" s="45"/>
      <c r="S51" s="51"/>
      <c r="T51" s="43"/>
      <c r="U51" s="44"/>
      <c r="V51" s="44"/>
      <c r="W51" s="44"/>
      <c r="X51" s="44"/>
      <c r="Y51" s="44"/>
      <c r="Z51" s="45"/>
      <c r="AA51" s="51"/>
      <c r="AB51" s="43"/>
      <c r="AC51" s="44"/>
      <c r="AD51" s="44"/>
      <c r="AE51" s="44"/>
      <c r="AF51" s="44"/>
      <c r="AG51" s="44"/>
      <c r="AH51" s="45"/>
      <c r="AI51" s="51"/>
      <c r="AJ51" s="43"/>
      <c r="AK51" s="44"/>
      <c r="AL51" s="44"/>
      <c r="AM51" s="44"/>
      <c r="AN51" s="44"/>
      <c r="AO51" s="44"/>
      <c r="AP51" s="45"/>
      <c r="AQ51" s="51"/>
      <c r="AR51" s="43"/>
      <c r="AS51" s="44"/>
      <c r="AT51" s="44"/>
      <c r="AU51" s="44"/>
      <c r="AV51" s="44"/>
      <c r="AW51" s="44"/>
      <c r="AX51" s="45"/>
      <c r="AY51" s="51"/>
      <c r="AZ51" s="43"/>
      <c r="BA51" s="44"/>
      <c r="BB51" s="44"/>
      <c r="BC51" s="44"/>
      <c r="BD51" s="44"/>
      <c r="BE51" s="44"/>
      <c r="BF51" s="45"/>
      <c r="BG51" s="129"/>
      <c r="BH51" s="43"/>
      <c r="BI51" s="44"/>
      <c r="BJ51" s="44"/>
      <c r="BK51" s="44"/>
      <c r="BL51" s="44"/>
      <c r="BM51" s="44"/>
      <c r="BN51" s="45"/>
      <c r="BO51" s="44"/>
      <c r="BP51" s="44"/>
      <c r="BQ51" s="44"/>
      <c r="BR51" s="44"/>
      <c r="BS51" s="44"/>
      <c r="BT51" s="44"/>
      <c r="BU51" s="44"/>
      <c r="BV51" s="44"/>
      <c r="BW51" s="201"/>
      <c r="BX51" s="44"/>
      <c r="BY51" s="43"/>
      <c r="BZ51" s="44"/>
      <c r="CA51" s="44"/>
      <c r="CB51" s="44"/>
      <c r="CC51" s="44"/>
      <c r="CD51" s="44"/>
      <c r="CE51" s="44"/>
      <c r="CF51" s="268" t="str">
        <f>IF(CN51&lt;ESCALA!$E$7,"NI",IF(CN51&lt;ESCALA!$E$8,"EP",IF(CN51&lt;ESCALA!$E$9,"C",IF(CN51&lt;ESCALA!$E$10,"R","E"))))</f>
        <v>NI</v>
      </c>
      <c r="CG51" s="267" t="str">
        <f>IF(CO51&lt;ESCALA!$E$7,"NI",IF(CO51&lt;ESCALA!$E$8,"EP",IF(CO51&lt;ESCALA!$E$9,"C",IF(CO51&lt;ESCALA!$E$10,"R","E"))))</f>
        <v>NI</v>
      </c>
      <c r="CH51" s="267" t="str">
        <f>IF(CP51&lt;ESCALA!$E$7,"NI",IF(CP51&lt;ESCALA!$E$8,"EP",IF(CP51&lt;ESCALA!$E$9,"C",IF(CP51&lt;ESCALA!$E$10,"R","E"))))</f>
        <v>NI</v>
      </c>
      <c r="CI51" s="267" t="str">
        <f>IF(CQ51&lt;ESCALA!$E$7,"NI",IF(CQ51&lt;ESCALA!$E$8,"EP",IF(CQ51&lt;ESCALA!$E$9,"C",IF(CQ51&lt;ESCALA!$E$10,"R","E"))))</f>
        <v>NI</v>
      </c>
      <c r="CJ51" s="267" t="str">
        <f>IF(CR51&lt;ESCALA!$E$7,"NI",IF(CR51&lt;ESCALA!$E$8,"EP",IF(CR51&lt;ESCALA!$E$9,"C",IF(CR51&lt;ESCALA!$E$10,"R","E"))))</f>
        <v>NI</v>
      </c>
      <c r="CK51" s="267" t="str">
        <f>IF(CS51&lt;ESCALA!$E$7,"NI",IF(CS51&lt;ESCALA!$E$8,"EP",IF(CS51&lt;ESCALA!$E$9,"C",IF(CS51&lt;ESCALA!$E$10,"R","E"))))</f>
        <v>NI</v>
      </c>
      <c r="CL51" s="267" t="str">
        <f>IF(CT51&lt;ESCALA!$E$7,"NI",IF(CT51&lt;ESCALA!$E$8,"EP",IF(CT51&lt;ESCALA!$E$9,"C",IF(CT51&lt;ESCALA!$E$10,"R","E"))))</f>
        <v>NI</v>
      </c>
      <c r="CM51" s="269" t="str">
        <f>IF(CU51&lt;ESCALA!$E$7,"NI",IF(CU51&lt;ESCALA!$E$8,"EP",IF(CU51&lt;ESCALA!$E$9,"C",IF(CU51&lt;ESCALA!$E$10,"R","E"))))</f>
        <v>NI</v>
      </c>
      <c r="CN51" s="302">
        <f>'2º ESO'!AJ61</f>
        <v>0</v>
      </c>
      <c r="CO51" s="303">
        <f>'2º ESO'!AK61</f>
        <v>0</v>
      </c>
      <c r="CP51" s="303">
        <f>'2º ESO'!AL61</f>
        <v>0</v>
      </c>
      <c r="CQ51" s="303">
        <f>'2º ESO'!AM61</f>
        <v>0</v>
      </c>
      <c r="CR51" s="303">
        <f>'2º ESO'!AN61</f>
        <v>0</v>
      </c>
      <c r="CS51" s="303">
        <f>'2º ESO'!AO61</f>
        <v>0</v>
      </c>
      <c r="CT51" s="303">
        <f>'2º ESO'!AP61</f>
        <v>0</v>
      </c>
      <c r="CU51" s="304">
        <f>'2º ESO'!AQ61</f>
        <v>0</v>
      </c>
    </row>
    <row r="52" spans="1:99" ht="21" customHeight="1">
      <c r="A52" s="29">
        <v>39</v>
      </c>
      <c r="B52" s="30" t="s">
        <v>139</v>
      </c>
      <c r="C52" s="52"/>
      <c r="D52" s="48"/>
      <c r="E52" s="52"/>
      <c r="F52" s="52"/>
      <c r="G52" s="52"/>
      <c r="H52" s="52"/>
      <c r="I52" s="52"/>
      <c r="J52" s="53"/>
      <c r="K52" s="54"/>
      <c r="L52" s="48"/>
      <c r="M52" s="52"/>
      <c r="N52" s="52"/>
      <c r="O52" s="52"/>
      <c r="P52" s="52"/>
      <c r="Q52" s="52"/>
      <c r="R52" s="53"/>
      <c r="S52" s="54"/>
      <c r="T52" s="48"/>
      <c r="U52" s="52"/>
      <c r="V52" s="52"/>
      <c r="W52" s="52"/>
      <c r="X52" s="52"/>
      <c r="Y52" s="52"/>
      <c r="Z52" s="53"/>
      <c r="AA52" s="54"/>
      <c r="AB52" s="48"/>
      <c r="AC52" s="52"/>
      <c r="AD52" s="52"/>
      <c r="AE52" s="52"/>
      <c r="AF52" s="52"/>
      <c r="AG52" s="52"/>
      <c r="AH52" s="53"/>
      <c r="AI52" s="54"/>
      <c r="AJ52" s="48"/>
      <c r="AK52" s="52"/>
      <c r="AL52" s="52"/>
      <c r="AM52" s="52"/>
      <c r="AN52" s="52"/>
      <c r="AO52" s="52"/>
      <c r="AP52" s="53"/>
      <c r="AQ52" s="54"/>
      <c r="AR52" s="48"/>
      <c r="AS52" s="52"/>
      <c r="AT52" s="52"/>
      <c r="AU52" s="52"/>
      <c r="AV52" s="52"/>
      <c r="AW52" s="52"/>
      <c r="AX52" s="53"/>
      <c r="AY52" s="54"/>
      <c r="AZ52" s="48"/>
      <c r="BA52" s="52"/>
      <c r="BB52" s="52"/>
      <c r="BC52" s="52"/>
      <c r="BD52" s="52"/>
      <c r="BE52" s="52"/>
      <c r="BF52" s="53"/>
      <c r="BG52" s="130"/>
      <c r="BH52" s="48"/>
      <c r="BI52" s="52"/>
      <c r="BJ52" s="52"/>
      <c r="BK52" s="52"/>
      <c r="BL52" s="52"/>
      <c r="BM52" s="52"/>
      <c r="BN52" s="53"/>
      <c r="BO52" s="52"/>
      <c r="BP52" s="52"/>
      <c r="BQ52" s="52"/>
      <c r="BR52" s="52"/>
      <c r="BS52" s="52"/>
      <c r="BT52" s="52"/>
      <c r="BU52" s="52"/>
      <c r="BV52" s="52"/>
      <c r="BW52" s="202"/>
      <c r="BX52" s="52"/>
      <c r="BY52" s="48"/>
      <c r="BZ52" s="52"/>
      <c r="CA52" s="52"/>
      <c r="CB52" s="52"/>
      <c r="CC52" s="52"/>
      <c r="CD52" s="52"/>
      <c r="CE52" s="52"/>
      <c r="CF52" s="268" t="str">
        <f>IF(CN52&lt;ESCALA!$E$7,"NI",IF(CN52&lt;ESCALA!$E$8,"EP",IF(CN52&lt;ESCALA!$E$9,"C",IF(CN52&lt;ESCALA!$E$10,"R","E"))))</f>
        <v>NI</v>
      </c>
      <c r="CG52" s="267" t="str">
        <f>IF(CO52&lt;ESCALA!$E$7,"NI",IF(CO52&lt;ESCALA!$E$8,"EP",IF(CO52&lt;ESCALA!$E$9,"C",IF(CO52&lt;ESCALA!$E$10,"R","E"))))</f>
        <v>NI</v>
      </c>
      <c r="CH52" s="267" t="str">
        <f>IF(CP52&lt;ESCALA!$E$7,"NI",IF(CP52&lt;ESCALA!$E$8,"EP",IF(CP52&lt;ESCALA!$E$9,"C",IF(CP52&lt;ESCALA!$E$10,"R","E"))))</f>
        <v>NI</v>
      </c>
      <c r="CI52" s="267" t="str">
        <f>IF(CQ52&lt;ESCALA!$E$7,"NI",IF(CQ52&lt;ESCALA!$E$8,"EP",IF(CQ52&lt;ESCALA!$E$9,"C",IF(CQ52&lt;ESCALA!$E$10,"R","E"))))</f>
        <v>NI</v>
      </c>
      <c r="CJ52" s="267" t="str">
        <f>IF(CR52&lt;ESCALA!$E$7,"NI",IF(CR52&lt;ESCALA!$E$8,"EP",IF(CR52&lt;ESCALA!$E$9,"C",IF(CR52&lt;ESCALA!$E$10,"R","E"))))</f>
        <v>NI</v>
      </c>
      <c r="CK52" s="267" t="str">
        <f>IF(CS52&lt;ESCALA!$E$7,"NI",IF(CS52&lt;ESCALA!$E$8,"EP",IF(CS52&lt;ESCALA!$E$9,"C",IF(CS52&lt;ESCALA!$E$10,"R","E"))))</f>
        <v>NI</v>
      </c>
      <c r="CL52" s="267" t="str">
        <f>IF(CT52&lt;ESCALA!$E$7,"NI",IF(CT52&lt;ESCALA!$E$8,"EP",IF(CT52&lt;ESCALA!$E$9,"C",IF(CT52&lt;ESCALA!$E$10,"R","E"))))</f>
        <v>NI</v>
      </c>
      <c r="CM52" s="269" t="str">
        <f>IF(CU52&lt;ESCALA!$E$7,"NI",IF(CU52&lt;ESCALA!$E$8,"EP",IF(CU52&lt;ESCALA!$E$9,"C",IF(CU52&lt;ESCALA!$E$10,"R","E"))))</f>
        <v>NI</v>
      </c>
      <c r="CN52" s="302">
        <f>'2º ESO'!AJ62</f>
        <v>0</v>
      </c>
      <c r="CO52" s="303">
        <f>'2º ESO'!AK62</f>
        <v>0</v>
      </c>
      <c r="CP52" s="303">
        <f>'2º ESO'!AL62</f>
        <v>0</v>
      </c>
      <c r="CQ52" s="303">
        <f>'2º ESO'!AM62</f>
        <v>0</v>
      </c>
      <c r="CR52" s="303">
        <f>'2º ESO'!AN62</f>
        <v>0</v>
      </c>
      <c r="CS52" s="303">
        <f>'2º ESO'!AO62</f>
        <v>0</v>
      </c>
      <c r="CT52" s="303">
        <f>'2º ESO'!AP62</f>
        <v>0</v>
      </c>
      <c r="CU52" s="304">
        <f>'2º ESO'!AQ62</f>
        <v>0</v>
      </c>
    </row>
    <row r="53" spans="1:99" ht="21" customHeight="1" thickBot="1">
      <c r="A53" s="67">
        <v>40</v>
      </c>
      <c r="B53" s="31" t="s">
        <v>140</v>
      </c>
      <c r="C53" s="58"/>
      <c r="D53" s="59"/>
      <c r="E53" s="58"/>
      <c r="F53" s="58"/>
      <c r="G53" s="58"/>
      <c r="H53" s="58"/>
      <c r="I53" s="58"/>
      <c r="J53" s="60"/>
      <c r="K53" s="61"/>
      <c r="L53" s="59"/>
      <c r="M53" s="58"/>
      <c r="N53" s="58"/>
      <c r="O53" s="58"/>
      <c r="P53" s="58"/>
      <c r="Q53" s="58"/>
      <c r="R53" s="60"/>
      <c r="S53" s="61"/>
      <c r="T53" s="59"/>
      <c r="U53" s="58"/>
      <c r="V53" s="58"/>
      <c r="W53" s="58"/>
      <c r="X53" s="58"/>
      <c r="Y53" s="58"/>
      <c r="Z53" s="60"/>
      <c r="AA53" s="61"/>
      <c r="AB53" s="59"/>
      <c r="AC53" s="58"/>
      <c r="AD53" s="58"/>
      <c r="AE53" s="58"/>
      <c r="AF53" s="58"/>
      <c r="AG53" s="58"/>
      <c r="AH53" s="60"/>
      <c r="AI53" s="61"/>
      <c r="AJ53" s="59"/>
      <c r="AK53" s="58"/>
      <c r="AL53" s="58"/>
      <c r="AM53" s="58"/>
      <c r="AN53" s="58"/>
      <c r="AO53" s="58"/>
      <c r="AP53" s="60"/>
      <c r="AQ53" s="61"/>
      <c r="AR53" s="59"/>
      <c r="AS53" s="58"/>
      <c r="AT53" s="58"/>
      <c r="AU53" s="58"/>
      <c r="AV53" s="58"/>
      <c r="AW53" s="58"/>
      <c r="AX53" s="60"/>
      <c r="AY53" s="61"/>
      <c r="AZ53" s="59"/>
      <c r="BA53" s="58"/>
      <c r="BB53" s="58"/>
      <c r="BC53" s="58"/>
      <c r="BD53" s="58"/>
      <c r="BE53" s="58"/>
      <c r="BF53" s="60"/>
      <c r="BG53" s="61"/>
      <c r="BH53" s="59"/>
      <c r="BI53" s="58"/>
      <c r="BJ53" s="58"/>
      <c r="BK53" s="58"/>
      <c r="BL53" s="58"/>
      <c r="BM53" s="58"/>
      <c r="BN53" s="60"/>
      <c r="BO53" s="58"/>
      <c r="BP53" s="58"/>
      <c r="BQ53" s="58"/>
      <c r="BR53" s="58"/>
      <c r="BS53" s="58"/>
      <c r="BT53" s="58"/>
      <c r="BU53" s="58"/>
      <c r="BV53" s="58"/>
      <c r="BW53" s="203"/>
      <c r="BX53" s="58"/>
      <c r="BY53" s="59"/>
      <c r="BZ53" s="58"/>
      <c r="CA53" s="58"/>
      <c r="CB53" s="58"/>
      <c r="CC53" s="58"/>
      <c r="CD53" s="58"/>
      <c r="CE53" s="58"/>
      <c r="CF53" s="260" t="str">
        <f>IF(CN53&lt;ESCALA!$E$7,"NI",IF(CN53&lt;ESCALA!$E$8,"EP",IF(CN53&lt;ESCALA!$E$9,"C",IF(CN53&lt;ESCALA!$E$10,"R","E"))))</f>
        <v>NI</v>
      </c>
      <c r="CG53" s="261" t="str">
        <f>IF(CO53&lt;ESCALA!$E$7,"NI",IF(CO53&lt;ESCALA!$E$8,"EP",IF(CO53&lt;ESCALA!$E$9,"C",IF(CO53&lt;ESCALA!$E$10,"R","E"))))</f>
        <v>NI</v>
      </c>
      <c r="CH53" s="261" t="str">
        <f>IF(CP53&lt;ESCALA!$E$7,"NI",IF(CP53&lt;ESCALA!$E$8,"EP",IF(CP53&lt;ESCALA!$E$9,"C",IF(CP53&lt;ESCALA!$E$10,"R","E"))))</f>
        <v>NI</v>
      </c>
      <c r="CI53" s="261" t="str">
        <f>IF(CQ53&lt;ESCALA!$E$7,"NI",IF(CQ53&lt;ESCALA!$E$8,"EP",IF(CQ53&lt;ESCALA!$E$9,"C",IF(CQ53&lt;ESCALA!$E$10,"R","E"))))</f>
        <v>NI</v>
      </c>
      <c r="CJ53" s="261" t="str">
        <f>IF(CR53&lt;ESCALA!$E$7,"NI",IF(CR53&lt;ESCALA!$E$8,"EP",IF(CR53&lt;ESCALA!$E$9,"C",IF(CR53&lt;ESCALA!$E$10,"R","E"))))</f>
        <v>NI</v>
      </c>
      <c r="CK53" s="261" t="str">
        <f>IF(CS53&lt;ESCALA!$E$7,"NI",IF(CS53&lt;ESCALA!$E$8,"EP",IF(CS53&lt;ESCALA!$E$9,"C",IF(CS53&lt;ESCALA!$E$10,"R","E"))))</f>
        <v>NI</v>
      </c>
      <c r="CL53" s="261" t="str">
        <f>IF(CT53&lt;ESCALA!$E$7,"NI",IF(CT53&lt;ESCALA!$E$8,"EP",IF(CT53&lt;ESCALA!$E$9,"C",IF(CT53&lt;ESCALA!$E$10,"R","E"))))</f>
        <v>NI</v>
      </c>
      <c r="CM53" s="262" t="str">
        <f>IF(CU53&lt;ESCALA!$E$7,"NI",IF(CU53&lt;ESCALA!$E$8,"EP",IF(CU53&lt;ESCALA!$E$9,"C",IF(CU53&lt;ESCALA!$E$10,"R","E"))))</f>
        <v>NI</v>
      </c>
      <c r="CN53" s="305">
        <f>'2º ESO'!AJ63</f>
        <v>0</v>
      </c>
      <c r="CO53" s="306">
        <f>'2º ESO'!AK63</f>
        <v>0</v>
      </c>
      <c r="CP53" s="306">
        <f>'2º ESO'!AL63</f>
        <v>0</v>
      </c>
      <c r="CQ53" s="306">
        <f>'2º ESO'!AM63</f>
        <v>0</v>
      </c>
      <c r="CR53" s="306">
        <f>'2º ESO'!AN63</f>
        <v>0</v>
      </c>
      <c r="CS53" s="306">
        <f>'2º ESO'!AO63</f>
        <v>0</v>
      </c>
      <c r="CT53" s="306">
        <f>'2º ESO'!AP63</f>
        <v>0</v>
      </c>
      <c r="CU53" s="307">
        <f>'2º ESO'!AQ63</f>
        <v>0</v>
      </c>
    </row>
  </sheetData>
  <mergeCells count="20">
    <mergeCell ref="A11:B12"/>
    <mergeCell ref="CN11:CU12"/>
    <mergeCell ref="C12:J12"/>
    <mergeCell ref="K12:R12"/>
    <mergeCell ref="S12:Z12"/>
    <mergeCell ref="AA12:AH12"/>
    <mergeCell ref="AI12:AP12"/>
    <mergeCell ref="AQ12:AX12"/>
    <mergeCell ref="AY12:BF12"/>
    <mergeCell ref="BG12:BN12"/>
    <mergeCell ref="CF11:CM12"/>
    <mergeCell ref="CF4:CG5"/>
    <mergeCell ref="CF7:CG9"/>
    <mergeCell ref="BO12:BV12"/>
    <mergeCell ref="C11:BV11"/>
    <mergeCell ref="BW11:CE12"/>
    <mergeCell ref="C7:D7"/>
    <mergeCell ref="E7:F7"/>
    <mergeCell ref="C9:D9"/>
    <mergeCell ref="E9:G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Materia no válida" error="Introducir una materia válida del currículo para el nivel seleccionado" xr:uid="{BE83468E-3845-0E40-9048-A471AAF87BF3}">
          <x14:formula1>
            <xm:f>'2º ESO'!$B$13:$B$16</xm:f>
          </x14:formula1>
          <xm:sqref>BW14:BW53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54AB-30B8-1844-AFE2-CA2F3D9B6531}">
  <dimension ref="A3:CU53"/>
  <sheetViews>
    <sheetView showGridLines="0" workbookViewId="0">
      <pane xSplit="2" ySplit="13" topLeftCell="C14" activePane="bottomRight" state="frozen"/>
      <selection pane="topRight" activeCell="C1" sqref="C1"/>
      <selection pane="bottomLeft" activeCell="A6" sqref="A6"/>
      <selection pane="bottomRight" activeCell="CN11" sqref="CN11:CU12"/>
    </sheetView>
  </sheetViews>
  <sheetFormatPr baseColWidth="10" defaultRowHeight="16"/>
  <cols>
    <col min="1" max="1" width="3.33203125" bestFit="1" customWidth="1"/>
    <col min="2" max="2" width="41.1640625" bestFit="1" customWidth="1"/>
    <col min="3" max="3" width="5.33203125" bestFit="1" customWidth="1"/>
    <col min="4" max="4" width="5.1640625" bestFit="1" customWidth="1"/>
    <col min="5" max="5" width="6.6640625" bestFit="1" customWidth="1"/>
    <col min="6" max="6" width="5.1640625" bestFit="1" customWidth="1"/>
    <col min="7" max="7" width="8.1640625" bestFit="1" customWidth="1"/>
    <col min="8" max="9" width="5.1640625" bestFit="1" customWidth="1"/>
    <col min="10" max="10" width="7" bestFit="1" customWidth="1"/>
    <col min="11" max="11" width="5.33203125" bestFit="1" customWidth="1"/>
    <col min="12" max="12" width="5.1640625" bestFit="1" customWidth="1"/>
    <col min="13" max="13" width="6.6640625" bestFit="1" customWidth="1"/>
    <col min="14" max="14" width="5.1640625" bestFit="1" customWidth="1"/>
    <col min="15" max="15" width="8.1640625" bestFit="1" customWidth="1"/>
    <col min="16" max="17" width="5.1640625" bestFit="1" customWidth="1"/>
    <col min="18" max="18" width="7" bestFit="1" customWidth="1"/>
    <col min="19" max="19" width="5.33203125" bestFit="1" customWidth="1"/>
    <col min="20" max="20" width="5.1640625" bestFit="1" customWidth="1"/>
    <col min="21" max="21" width="6.6640625" bestFit="1" customWidth="1"/>
    <col min="22" max="22" width="5.1640625" bestFit="1" customWidth="1"/>
    <col min="23" max="23" width="8.33203125" bestFit="1" customWidth="1"/>
    <col min="24" max="25" width="5.1640625" bestFit="1" customWidth="1"/>
    <col min="26" max="26" width="7" bestFit="1" customWidth="1"/>
    <col min="27" max="27" width="5.33203125" bestFit="1" customWidth="1"/>
    <col min="28" max="28" width="5.1640625" bestFit="1" customWidth="1"/>
    <col min="29" max="29" width="6.6640625" bestFit="1" customWidth="1"/>
    <col min="30" max="30" width="5.1640625" bestFit="1" customWidth="1"/>
    <col min="31" max="31" width="8.33203125" bestFit="1" customWidth="1"/>
    <col min="32" max="33" width="5.1640625" bestFit="1" customWidth="1"/>
    <col min="34" max="34" width="7" bestFit="1" customWidth="1"/>
    <col min="35" max="35" width="5.33203125" bestFit="1" customWidth="1"/>
    <col min="36" max="36" width="5.1640625" bestFit="1" customWidth="1"/>
    <col min="37" max="37" width="6.6640625" bestFit="1" customWidth="1"/>
    <col min="38" max="38" width="5.1640625" bestFit="1" customWidth="1"/>
    <col min="39" max="39" width="8.33203125" bestFit="1" customWidth="1"/>
    <col min="40" max="41" width="5.1640625" bestFit="1" customWidth="1"/>
    <col min="42" max="42" width="7" bestFit="1" customWidth="1"/>
    <col min="43" max="44" width="5.83203125" customWidth="1"/>
    <col min="45" max="45" width="6.6640625" bestFit="1" customWidth="1"/>
    <col min="46" max="46" width="5.1640625" bestFit="1" customWidth="1"/>
    <col min="47" max="47" width="8.33203125" bestFit="1" customWidth="1"/>
    <col min="48" max="49" width="5.1640625" bestFit="1" customWidth="1"/>
    <col min="50" max="74" width="7" customWidth="1"/>
    <col min="75" max="75" width="56.83203125" style="204" bestFit="1" customWidth="1"/>
    <col min="76" max="83" width="7" customWidth="1"/>
    <col min="84" max="91" width="10" customWidth="1"/>
  </cols>
  <sheetData>
    <row r="3" spans="1:99" ht="17" thickBot="1">
      <c r="BW3" s="295"/>
      <c r="BX3" s="295"/>
      <c r="BY3" s="291"/>
      <c r="BZ3" s="291"/>
      <c r="CA3" s="291"/>
      <c r="CB3" s="291"/>
      <c r="CC3" s="291"/>
      <c r="CD3" s="291"/>
      <c r="CE3" s="291"/>
      <c r="CF3" s="291"/>
      <c r="CG3" s="291"/>
      <c r="CH3" s="291"/>
      <c r="CI3" s="291"/>
      <c r="CJ3" s="291"/>
      <c r="CK3" s="291"/>
      <c r="CL3" s="291"/>
      <c r="CM3" s="291"/>
      <c r="CN3" s="291"/>
      <c r="CO3" s="291"/>
      <c r="CP3" s="291"/>
    </row>
    <row r="4" spans="1:99">
      <c r="BW4" s="295"/>
      <c r="BX4" s="295"/>
      <c r="BY4" s="291"/>
      <c r="BZ4" s="291"/>
      <c r="CA4" s="291"/>
      <c r="CB4" s="291"/>
      <c r="CC4" s="291"/>
      <c r="CD4" s="291"/>
      <c r="CE4" s="291"/>
      <c r="CF4" s="322" t="s">
        <v>213</v>
      </c>
      <c r="CG4" s="323"/>
      <c r="CH4" s="286" t="s">
        <v>214</v>
      </c>
      <c r="CI4" s="286"/>
      <c r="CJ4" s="286"/>
      <c r="CK4" s="286"/>
      <c r="CL4" s="286"/>
      <c r="CM4" s="286"/>
      <c r="CN4" s="286"/>
      <c r="CO4" s="286"/>
      <c r="CP4" s="286"/>
      <c r="CQ4" s="287"/>
    </row>
    <row r="5" spans="1:99" ht="19" thickBot="1">
      <c r="BW5" s="295"/>
      <c r="BX5" s="295"/>
      <c r="BY5" s="292"/>
      <c r="BZ5" s="293"/>
      <c r="CA5" s="293"/>
      <c r="CB5" s="294"/>
      <c r="CC5" s="294"/>
      <c r="CD5" s="294"/>
      <c r="CF5" s="324"/>
      <c r="CG5" s="325"/>
      <c r="CH5" s="288" t="s">
        <v>215</v>
      </c>
      <c r="CI5" s="288"/>
      <c r="CJ5" s="288"/>
      <c r="CK5" s="288"/>
      <c r="CL5" s="288"/>
      <c r="CM5" s="288"/>
      <c r="CN5" s="288"/>
      <c r="CO5" s="288"/>
      <c r="CP5" s="288"/>
      <c r="CQ5" s="289"/>
    </row>
    <row r="6" spans="1:99" ht="19" thickBot="1">
      <c r="BW6" s="295"/>
      <c r="BX6" s="295"/>
      <c r="BY6" s="290"/>
      <c r="BZ6" s="290"/>
      <c r="CA6" s="290"/>
      <c r="CB6" s="290"/>
      <c r="CC6" s="290"/>
      <c r="CD6" s="290"/>
      <c r="CE6" s="290"/>
      <c r="CF6" s="276"/>
      <c r="CG6" s="276"/>
      <c r="CH6" s="277"/>
      <c r="CI6" s="278"/>
      <c r="CJ6" s="278"/>
      <c r="CK6" s="279"/>
      <c r="CL6" s="279"/>
      <c r="CM6" s="279"/>
    </row>
    <row r="7" spans="1:99">
      <c r="C7" s="353" t="s">
        <v>174</v>
      </c>
      <c r="D7" s="353"/>
      <c r="E7" s="351" t="s">
        <v>178</v>
      </c>
      <c r="F7" s="351"/>
      <c r="BW7" s="295"/>
      <c r="BX7" s="295"/>
      <c r="BY7" s="290"/>
      <c r="BZ7" s="290"/>
      <c r="CA7" s="290"/>
      <c r="CB7" s="290"/>
      <c r="CC7" s="290"/>
      <c r="CD7" s="290"/>
      <c r="CE7" s="290"/>
      <c r="CF7" s="326" t="s">
        <v>216</v>
      </c>
      <c r="CG7" s="327"/>
      <c r="CH7" s="280" t="s">
        <v>217</v>
      </c>
      <c r="CI7" s="280"/>
      <c r="CJ7" s="280"/>
      <c r="CK7" s="280"/>
      <c r="CL7" s="280"/>
      <c r="CM7" s="280"/>
      <c r="CN7" s="280"/>
      <c r="CO7" s="280"/>
      <c r="CP7" s="280"/>
      <c r="CQ7" s="281"/>
    </row>
    <row r="8" spans="1:99">
      <c r="BW8" s="295"/>
      <c r="BX8" s="295"/>
      <c r="BY8" s="290"/>
      <c r="BZ8" s="290"/>
      <c r="CA8" s="290"/>
      <c r="CB8" s="290"/>
      <c r="CC8" s="290"/>
      <c r="CD8" s="290"/>
      <c r="CE8" s="290"/>
      <c r="CF8" s="328"/>
      <c r="CG8" s="329"/>
      <c r="CH8" s="285" t="s">
        <v>218</v>
      </c>
      <c r="CI8" s="285"/>
      <c r="CJ8" s="285"/>
      <c r="CK8" s="285"/>
      <c r="CL8" s="285"/>
      <c r="CM8" s="285"/>
      <c r="CN8" s="285"/>
      <c r="CO8" s="285"/>
      <c r="CP8" s="285"/>
      <c r="CQ8" s="282"/>
    </row>
    <row r="9" spans="1:99" ht="17" thickBot="1">
      <c r="C9" s="353" t="s">
        <v>172</v>
      </c>
      <c r="D9" s="353"/>
      <c r="E9" s="351" t="s">
        <v>179</v>
      </c>
      <c r="F9" s="351"/>
      <c r="G9" s="351"/>
      <c r="CF9" s="330"/>
      <c r="CG9" s="331"/>
      <c r="CH9" s="283" t="s">
        <v>219</v>
      </c>
      <c r="CI9" s="283"/>
      <c r="CJ9" s="283"/>
      <c r="CK9" s="283"/>
      <c r="CL9" s="283"/>
      <c r="CM9" s="283"/>
      <c r="CN9" s="283"/>
      <c r="CO9" s="283"/>
      <c r="CP9" s="283"/>
      <c r="CQ9" s="284"/>
    </row>
    <row r="10" spans="1:99" s="116" customFormat="1" ht="33" customHeight="1" thickBot="1">
      <c r="BW10" s="242"/>
    </row>
    <row r="11" spans="1:99" ht="30" customHeight="1" thickBot="1">
      <c r="A11" s="332" t="s">
        <v>180</v>
      </c>
      <c r="B11" s="333"/>
      <c r="C11" s="336" t="s">
        <v>177</v>
      </c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  <c r="BB11" s="337"/>
      <c r="BC11" s="337"/>
      <c r="BD11" s="337"/>
      <c r="BE11" s="337"/>
      <c r="BF11" s="337"/>
      <c r="BG11" s="337"/>
      <c r="BH11" s="337"/>
      <c r="BI11" s="337"/>
      <c r="BJ11" s="337"/>
      <c r="BK11" s="337"/>
      <c r="BL11" s="337"/>
      <c r="BM11" s="337"/>
      <c r="BN11" s="337"/>
      <c r="BO11" s="337"/>
      <c r="BP11" s="337"/>
      <c r="BQ11" s="337"/>
      <c r="BR11" s="337"/>
      <c r="BS11" s="337"/>
      <c r="BT11" s="337"/>
      <c r="BU11" s="337"/>
      <c r="BV11" s="338"/>
      <c r="BW11" s="339" t="s">
        <v>160</v>
      </c>
      <c r="BX11" s="340"/>
      <c r="BY11" s="340"/>
      <c r="BZ11" s="340"/>
      <c r="CA11" s="340"/>
      <c r="CB11" s="340"/>
      <c r="CC11" s="340"/>
      <c r="CD11" s="340"/>
      <c r="CE11" s="341"/>
      <c r="CF11" s="316" t="s">
        <v>212</v>
      </c>
      <c r="CG11" s="317"/>
      <c r="CH11" s="317"/>
      <c r="CI11" s="317"/>
      <c r="CJ11" s="317"/>
      <c r="CK11" s="317"/>
      <c r="CL11" s="317"/>
      <c r="CM11" s="318"/>
      <c r="CN11" s="345" t="s">
        <v>220</v>
      </c>
      <c r="CO11" s="346"/>
      <c r="CP11" s="346"/>
      <c r="CQ11" s="346"/>
      <c r="CR11" s="346"/>
      <c r="CS11" s="346"/>
      <c r="CT11" s="346"/>
      <c r="CU11" s="347"/>
    </row>
    <row r="12" spans="1:99" ht="26" customHeight="1" thickBot="1">
      <c r="A12" s="334"/>
      <c r="B12" s="335"/>
      <c r="C12" s="332" t="s">
        <v>80</v>
      </c>
      <c r="D12" s="352"/>
      <c r="E12" s="352"/>
      <c r="F12" s="352"/>
      <c r="G12" s="352"/>
      <c r="H12" s="352"/>
      <c r="I12" s="352"/>
      <c r="J12" s="333"/>
      <c r="K12" s="332" t="s">
        <v>82</v>
      </c>
      <c r="L12" s="352"/>
      <c r="M12" s="352"/>
      <c r="N12" s="352"/>
      <c r="O12" s="352"/>
      <c r="P12" s="352"/>
      <c r="Q12" s="352"/>
      <c r="R12" s="333"/>
      <c r="S12" s="332" t="s">
        <v>141</v>
      </c>
      <c r="T12" s="352"/>
      <c r="U12" s="352"/>
      <c r="V12" s="352"/>
      <c r="W12" s="352"/>
      <c r="X12" s="352"/>
      <c r="Y12" s="352"/>
      <c r="Z12" s="333"/>
      <c r="AA12" s="332" t="s">
        <v>79</v>
      </c>
      <c r="AB12" s="352"/>
      <c r="AC12" s="352"/>
      <c r="AD12" s="352"/>
      <c r="AE12" s="352"/>
      <c r="AF12" s="352"/>
      <c r="AG12" s="352"/>
      <c r="AH12" s="333"/>
      <c r="AI12" s="332" t="s">
        <v>77</v>
      </c>
      <c r="AJ12" s="352"/>
      <c r="AK12" s="352"/>
      <c r="AL12" s="352"/>
      <c r="AM12" s="352"/>
      <c r="AN12" s="352"/>
      <c r="AO12" s="352"/>
      <c r="AP12" s="333"/>
      <c r="AQ12" s="332" t="s">
        <v>51</v>
      </c>
      <c r="AR12" s="352"/>
      <c r="AS12" s="352"/>
      <c r="AT12" s="352"/>
      <c r="AU12" s="352"/>
      <c r="AV12" s="352"/>
      <c r="AW12" s="352"/>
      <c r="AX12" s="333"/>
      <c r="AY12" s="332" t="s">
        <v>78</v>
      </c>
      <c r="AZ12" s="352"/>
      <c r="BA12" s="352"/>
      <c r="BB12" s="352"/>
      <c r="BC12" s="352"/>
      <c r="BD12" s="352"/>
      <c r="BE12" s="352"/>
      <c r="BF12" s="333"/>
      <c r="BG12" s="332" t="s">
        <v>59</v>
      </c>
      <c r="BH12" s="352"/>
      <c r="BI12" s="352"/>
      <c r="BJ12" s="352"/>
      <c r="BK12" s="352"/>
      <c r="BL12" s="352"/>
      <c r="BM12" s="352"/>
      <c r="BN12" s="333"/>
      <c r="BO12" s="352" t="s">
        <v>75</v>
      </c>
      <c r="BP12" s="352"/>
      <c r="BQ12" s="352"/>
      <c r="BR12" s="352"/>
      <c r="BS12" s="352"/>
      <c r="BT12" s="352"/>
      <c r="BU12" s="352"/>
      <c r="BV12" s="333"/>
      <c r="BW12" s="342"/>
      <c r="BX12" s="343"/>
      <c r="BY12" s="343"/>
      <c r="BZ12" s="343"/>
      <c r="CA12" s="343"/>
      <c r="CB12" s="343"/>
      <c r="CC12" s="343"/>
      <c r="CD12" s="343"/>
      <c r="CE12" s="344"/>
      <c r="CF12" s="319"/>
      <c r="CG12" s="320"/>
      <c r="CH12" s="320"/>
      <c r="CI12" s="320"/>
      <c r="CJ12" s="320"/>
      <c r="CK12" s="320"/>
      <c r="CL12" s="320"/>
      <c r="CM12" s="321"/>
      <c r="CN12" s="348"/>
      <c r="CO12" s="349"/>
      <c r="CP12" s="349"/>
      <c r="CQ12" s="349"/>
      <c r="CR12" s="349"/>
      <c r="CS12" s="349"/>
      <c r="CT12" s="349"/>
      <c r="CU12" s="350"/>
    </row>
    <row r="13" spans="1:99" ht="19" thickBot="1">
      <c r="A13" s="62" t="s">
        <v>0</v>
      </c>
      <c r="B13" s="63" t="s">
        <v>93</v>
      </c>
      <c r="C13" s="22" t="s">
        <v>94</v>
      </c>
      <c r="D13" s="23" t="s">
        <v>95</v>
      </c>
      <c r="E13" s="23" t="s">
        <v>96</v>
      </c>
      <c r="F13" s="23" t="s">
        <v>97</v>
      </c>
      <c r="G13" s="23" t="s">
        <v>98</v>
      </c>
      <c r="H13" s="23" t="s">
        <v>99</v>
      </c>
      <c r="I13" s="23" t="s">
        <v>100</v>
      </c>
      <c r="J13" s="24" t="s">
        <v>72</v>
      </c>
      <c r="K13" s="22" t="s">
        <v>94</v>
      </c>
      <c r="L13" s="23" t="s">
        <v>95</v>
      </c>
      <c r="M13" s="23" t="s">
        <v>96</v>
      </c>
      <c r="N13" s="23" t="s">
        <v>97</v>
      </c>
      <c r="O13" s="23" t="s">
        <v>98</v>
      </c>
      <c r="P13" s="23" t="s">
        <v>99</v>
      </c>
      <c r="Q13" s="23" t="s">
        <v>100</v>
      </c>
      <c r="R13" s="24" t="s">
        <v>72</v>
      </c>
      <c r="S13" s="22" t="s">
        <v>94</v>
      </c>
      <c r="T13" s="23" t="s">
        <v>95</v>
      </c>
      <c r="U13" s="23" t="s">
        <v>96</v>
      </c>
      <c r="V13" s="23" t="s">
        <v>97</v>
      </c>
      <c r="W13" s="23" t="s">
        <v>98</v>
      </c>
      <c r="X13" s="23" t="s">
        <v>99</v>
      </c>
      <c r="Y13" s="23" t="s">
        <v>100</v>
      </c>
      <c r="Z13" s="24" t="s">
        <v>72</v>
      </c>
      <c r="AA13" s="22" t="s">
        <v>94</v>
      </c>
      <c r="AB13" s="23" t="s">
        <v>95</v>
      </c>
      <c r="AC13" s="23" t="s">
        <v>96</v>
      </c>
      <c r="AD13" s="23" t="s">
        <v>97</v>
      </c>
      <c r="AE13" s="23" t="s">
        <v>98</v>
      </c>
      <c r="AF13" s="23" t="s">
        <v>99</v>
      </c>
      <c r="AG13" s="23" t="s">
        <v>100</v>
      </c>
      <c r="AH13" s="24" t="s">
        <v>72</v>
      </c>
      <c r="AI13" s="22" t="s">
        <v>94</v>
      </c>
      <c r="AJ13" s="23" t="s">
        <v>95</v>
      </c>
      <c r="AK13" s="23" t="s">
        <v>96</v>
      </c>
      <c r="AL13" s="23" t="s">
        <v>97</v>
      </c>
      <c r="AM13" s="23" t="s">
        <v>98</v>
      </c>
      <c r="AN13" s="23" t="s">
        <v>99</v>
      </c>
      <c r="AO13" s="23" t="s">
        <v>100</v>
      </c>
      <c r="AP13" s="24" t="s">
        <v>72</v>
      </c>
      <c r="AQ13" s="22" t="s">
        <v>94</v>
      </c>
      <c r="AR13" s="23" t="s">
        <v>95</v>
      </c>
      <c r="AS13" s="23" t="s">
        <v>96</v>
      </c>
      <c r="AT13" s="23" t="s">
        <v>97</v>
      </c>
      <c r="AU13" s="23" t="s">
        <v>98</v>
      </c>
      <c r="AV13" s="23" t="s">
        <v>99</v>
      </c>
      <c r="AW13" s="23" t="s">
        <v>100</v>
      </c>
      <c r="AX13" s="24" t="s">
        <v>72</v>
      </c>
      <c r="AY13" s="22" t="s">
        <v>94</v>
      </c>
      <c r="AZ13" s="23" t="s">
        <v>95</v>
      </c>
      <c r="BA13" s="23" t="s">
        <v>96</v>
      </c>
      <c r="BB13" s="23" t="s">
        <v>97</v>
      </c>
      <c r="BC13" s="23" t="s">
        <v>98</v>
      </c>
      <c r="BD13" s="23" t="s">
        <v>99</v>
      </c>
      <c r="BE13" s="23" t="s">
        <v>100</v>
      </c>
      <c r="BF13" s="24" t="s">
        <v>72</v>
      </c>
      <c r="BG13" s="22" t="s">
        <v>94</v>
      </c>
      <c r="BH13" s="23" t="s">
        <v>95</v>
      </c>
      <c r="BI13" s="23" t="s">
        <v>96</v>
      </c>
      <c r="BJ13" s="23" t="s">
        <v>97</v>
      </c>
      <c r="BK13" s="23" t="s">
        <v>98</v>
      </c>
      <c r="BL13" s="23" t="s">
        <v>99</v>
      </c>
      <c r="BM13" s="23" t="s">
        <v>100</v>
      </c>
      <c r="BN13" s="24" t="s">
        <v>72</v>
      </c>
      <c r="BO13" s="23" t="s">
        <v>94</v>
      </c>
      <c r="BP13" s="23" t="s">
        <v>95</v>
      </c>
      <c r="BQ13" s="23" t="s">
        <v>96</v>
      </c>
      <c r="BR13" s="23" t="s">
        <v>97</v>
      </c>
      <c r="BS13" s="23" t="s">
        <v>98</v>
      </c>
      <c r="BT13" s="23" t="s">
        <v>99</v>
      </c>
      <c r="BU13" s="23" t="s">
        <v>100</v>
      </c>
      <c r="BV13" s="24" t="s">
        <v>72</v>
      </c>
      <c r="BW13" s="103" t="s">
        <v>142</v>
      </c>
      <c r="BX13" s="22" t="s">
        <v>94</v>
      </c>
      <c r="BY13" s="23" t="s">
        <v>95</v>
      </c>
      <c r="BZ13" s="23" t="s">
        <v>96</v>
      </c>
      <c r="CA13" s="23" t="s">
        <v>97</v>
      </c>
      <c r="CB13" s="23" t="s">
        <v>98</v>
      </c>
      <c r="CC13" s="23" t="s">
        <v>99</v>
      </c>
      <c r="CD13" s="23" t="s">
        <v>100</v>
      </c>
      <c r="CE13" s="24" t="s">
        <v>72</v>
      </c>
      <c r="CF13" s="270" t="s">
        <v>94</v>
      </c>
      <c r="CG13" s="271" t="s">
        <v>95</v>
      </c>
      <c r="CH13" s="271" t="s">
        <v>96</v>
      </c>
      <c r="CI13" s="271" t="s">
        <v>97</v>
      </c>
      <c r="CJ13" s="271" t="s">
        <v>98</v>
      </c>
      <c r="CK13" s="271" t="s">
        <v>99</v>
      </c>
      <c r="CL13" s="271" t="s">
        <v>100</v>
      </c>
      <c r="CM13" s="272" t="s">
        <v>72</v>
      </c>
      <c r="CN13" s="296" t="s">
        <v>94</v>
      </c>
      <c r="CO13" s="297" t="s">
        <v>95</v>
      </c>
      <c r="CP13" s="297" t="s">
        <v>96</v>
      </c>
      <c r="CQ13" s="297" t="s">
        <v>97</v>
      </c>
      <c r="CR13" s="297" t="s">
        <v>98</v>
      </c>
      <c r="CS13" s="297" t="s">
        <v>99</v>
      </c>
      <c r="CT13" s="297" t="s">
        <v>100</v>
      </c>
      <c r="CU13" s="298" t="s">
        <v>72</v>
      </c>
    </row>
    <row r="14" spans="1:99" ht="21" customHeight="1">
      <c r="A14" s="64">
        <v>1</v>
      </c>
      <c r="B14" s="26" t="s">
        <v>101</v>
      </c>
      <c r="C14" s="39">
        <v>5</v>
      </c>
      <c r="D14" s="40">
        <v>5</v>
      </c>
      <c r="E14" s="40">
        <v>5</v>
      </c>
      <c r="F14" s="40">
        <v>5</v>
      </c>
      <c r="G14" s="40">
        <v>5</v>
      </c>
      <c r="H14" s="40">
        <v>5</v>
      </c>
      <c r="I14" s="40">
        <v>5</v>
      </c>
      <c r="J14" s="41">
        <v>5</v>
      </c>
      <c r="K14" s="39">
        <v>5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1">
        <v>5</v>
      </c>
      <c r="S14" s="39">
        <v>5</v>
      </c>
      <c r="T14" s="40">
        <v>5</v>
      </c>
      <c r="U14" s="40">
        <v>5</v>
      </c>
      <c r="V14" s="40">
        <v>5</v>
      </c>
      <c r="W14" s="40">
        <v>5</v>
      </c>
      <c r="X14" s="40">
        <v>5</v>
      </c>
      <c r="Y14" s="40">
        <v>5</v>
      </c>
      <c r="Z14" s="41">
        <v>5</v>
      </c>
      <c r="AA14" s="39">
        <v>5</v>
      </c>
      <c r="AB14" s="40">
        <v>5</v>
      </c>
      <c r="AC14" s="40">
        <v>5</v>
      </c>
      <c r="AD14" s="40">
        <v>5</v>
      </c>
      <c r="AE14" s="40">
        <v>5</v>
      </c>
      <c r="AF14" s="40">
        <v>5</v>
      </c>
      <c r="AG14" s="40">
        <v>5</v>
      </c>
      <c r="AH14" s="41">
        <v>5</v>
      </c>
      <c r="AI14" s="39">
        <v>5</v>
      </c>
      <c r="AJ14" s="40">
        <v>5</v>
      </c>
      <c r="AK14" s="40">
        <v>5</v>
      </c>
      <c r="AL14" s="40">
        <v>5</v>
      </c>
      <c r="AM14" s="40">
        <v>5</v>
      </c>
      <c r="AN14" s="40">
        <v>5</v>
      </c>
      <c r="AO14" s="40">
        <v>5</v>
      </c>
      <c r="AP14" s="41">
        <v>5</v>
      </c>
      <c r="AQ14" s="39">
        <v>5</v>
      </c>
      <c r="AR14" s="40">
        <v>5</v>
      </c>
      <c r="AS14" s="40">
        <v>5</v>
      </c>
      <c r="AT14" s="40">
        <v>5</v>
      </c>
      <c r="AU14" s="40">
        <v>5</v>
      </c>
      <c r="AV14" s="40">
        <v>5</v>
      </c>
      <c r="AW14" s="40">
        <v>5</v>
      </c>
      <c r="AX14" s="41">
        <v>5</v>
      </c>
      <c r="AY14" s="39">
        <v>5</v>
      </c>
      <c r="AZ14" s="40">
        <v>5</v>
      </c>
      <c r="BA14" s="40">
        <v>5</v>
      </c>
      <c r="BB14" s="40">
        <v>5</v>
      </c>
      <c r="BC14" s="40">
        <v>5</v>
      </c>
      <c r="BD14" s="40">
        <v>5</v>
      </c>
      <c r="BE14" s="40">
        <v>5</v>
      </c>
      <c r="BF14" s="40">
        <v>5</v>
      </c>
      <c r="BG14" s="50">
        <v>5</v>
      </c>
      <c r="BH14" s="47">
        <v>5</v>
      </c>
      <c r="BI14" s="47">
        <v>5</v>
      </c>
      <c r="BJ14" s="47">
        <v>5</v>
      </c>
      <c r="BK14" s="47">
        <v>5</v>
      </c>
      <c r="BL14" s="47">
        <v>5</v>
      </c>
      <c r="BM14" s="47">
        <v>5</v>
      </c>
      <c r="BN14" s="132">
        <v>5</v>
      </c>
      <c r="BO14" s="39">
        <v>5</v>
      </c>
      <c r="BP14" s="40">
        <v>5</v>
      </c>
      <c r="BQ14" s="40">
        <v>5</v>
      </c>
      <c r="BR14" s="40">
        <v>5</v>
      </c>
      <c r="BS14" s="40">
        <v>5</v>
      </c>
      <c r="BT14" s="40">
        <v>5</v>
      </c>
      <c r="BU14" s="40">
        <v>5</v>
      </c>
      <c r="BV14" s="40">
        <v>5</v>
      </c>
      <c r="BW14" s="207" t="s">
        <v>84</v>
      </c>
      <c r="BX14" s="39">
        <v>5</v>
      </c>
      <c r="BY14" s="40">
        <v>5</v>
      </c>
      <c r="BZ14" s="40">
        <v>5</v>
      </c>
      <c r="CA14" s="40">
        <v>5</v>
      </c>
      <c r="CB14" s="40">
        <v>5</v>
      </c>
      <c r="CC14" s="40">
        <v>5</v>
      </c>
      <c r="CD14" s="40">
        <v>5</v>
      </c>
      <c r="CE14" s="40">
        <v>5</v>
      </c>
      <c r="CF14" s="257" t="str">
        <f>IF(CN14&lt;ESCALA!$E$7,"NI",IF(CN14&lt;ESCALA!$E$8,"EP",IF(CN14&lt;ESCALA!$E$9,"C",IF(CN14&lt;ESCALA!$E$10,"R","E"))))</f>
        <v>E</v>
      </c>
      <c r="CG14" s="258" t="str">
        <f>IF(CO14&lt;ESCALA!$E$7,"NI",IF(CO14&lt;ESCALA!$E$8,"EP",IF(CO14&lt;ESCALA!$E$9,"C",IF(CO14&lt;ESCALA!$E$10,"R","E"))))</f>
        <v>E</v>
      </c>
      <c r="CH14" s="258" t="str">
        <f>IF(CP14&lt;ESCALA!$E$7,"NI",IF(CP14&lt;ESCALA!$E$8,"EP",IF(CP14&lt;ESCALA!$E$9,"C",IF(CP14&lt;ESCALA!$E$10,"R","E"))))</f>
        <v>E</v>
      </c>
      <c r="CI14" s="258" t="str">
        <f>IF(CQ14&lt;ESCALA!$E$7,"NI",IF(CQ14&lt;ESCALA!$E$8,"EP",IF(CQ14&lt;ESCALA!$E$9,"C",IF(CQ14&lt;ESCALA!$E$10,"R","E"))))</f>
        <v>E</v>
      </c>
      <c r="CJ14" s="258" t="str">
        <f>IF(CR14&lt;ESCALA!$E$7,"NI",IF(CR14&lt;ESCALA!$E$8,"EP",IF(CR14&lt;ESCALA!$E$9,"C",IF(CR14&lt;ESCALA!$E$10,"R","E"))))</f>
        <v>E</v>
      </c>
      <c r="CK14" s="258" t="str">
        <f>IF(CS14&lt;ESCALA!$E$7,"NI",IF(CS14&lt;ESCALA!$E$8,"EP",IF(CS14&lt;ESCALA!$E$9,"C",IF(CS14&lt;ESCALA!$E$10,"R","E"))))</f>
        <v>E</v>
      </c>
      <c r="CL14" s="258" t="str">
        <f>IF(CT14&lt;ESCALA!$E$7,"NI",IF(CT14&lt;ESCALA!$E$8,"EP",IF(CT14&lt;ESCALA!$E$9,"C",IF(CT14&lt;ESCALA!$E$10,"R","E"))))</f>
        <v>E</v>
      </c>
      <c r="CM14" s="259" t="str">
        <f>IF(CU14&lt;ESCALA!$E$7,"NI",IF(CU14&lt;ESCALA!$E$8,"EP",IF(CU14&lt;ESCALA!$E$9,"C",IF(CU14&lt;ESCALA!$E$10,"R","E"))))</f>
        <v>E</v>
      </c>
      <c r="CN14" s="299">
        <f>'3º ESO'!AJ22</f>
        <v>5</v>
      </c>
      <c r="CO14" s="300">
        <f>'3º ESO'!AK22</f>
        <v>5</v>
      </c>
      <c r="CP14" s="300">
        <f>'3º ESO'!AL22</f>
        <v>5</v>
      </c>
      <c r="CQ14" s="300">
        <f>'3º ESO'!AM22</f>
        <v>5</v>
      </c>
      <c r="CR14" s="300">
        <f>'3º ESO'!AN22</f>
        <v>5</v>
      </c>
      <c r="CS14" s="300">
        <f>'3º ESO'!AO22</f>
        <v>5</v>
      </c>
      <c r="CT14" s="300">
        <f>'3º ESO'!AP22</f>
        <v>5</v>
      </c>
      <c r="CU14" s="301">
        <f>'3º ESO'!AQ22</f>
        <v>5</v>
      </c>
    </row>
    <row r="15" spans="1:99" ht="21" customHeight="1">
      <c r="A15" s="65">
        <v>2</v>
      </c>
      <c r="B15" s="28" t="s">
        <v>102</v>
      </c>
      <c r="C15" s="42"/>
      <c r="D15" s="43"/>
      <c r="E15" s="44"/>
      <c r="F15" s="44"/>
      <c r="G15" s="44"/>
      <c r="H15" s="44"/>
      <c r="I15" s="44"/>
      <c r="J15" s="45"/>
      <c r="K15" s="46"/>
      <c r="L15" s="43"/>
      <c r="M15" s="44"/>
      <c r="N15" s="44"/>
      <c r="O15" s="44"/>
      <c r="P15" s="44"/>
      <c r="Q15" s="44"/>
      <c r="R15" s="45"/>
      <c r="S15" s="46"/>
      <c r="T15" s="43"/>
      <c r="U15" s="44"/>
      <c r="V15" s="44"/>
      <c r="W15" s="44"/>
      <c r="X15" s="44"/>
      <c r="Y15" s="44"/>
      <c r="Z15" s="45"/>
      <c r="AA15" s="46"/>
      <c r="AB15" s="43"/>
      <c r="AC15" s="44"/>
      <c r="AD15" s="44"/>
      <c r="AE15" s="44"/>
      <c r="AF15" s="44"/>
      <c r="AG15" s="44"/>
      <c r="AH15" s="45"/>
      <c r="AI15" s="46"/>
      <c r="AJ15" s="43"/>
      <c r="AK15" s="44"/>
      <c r="AL15" s="44"/>
      <c r="AM15" s="44"/>
      <c r="AN15" s="44"/>
      <c r="AO15" s="44"/>
      <c r="AP15" s="45"/>
      <c r="AQ15" s="46"/>
      <c r="AR15" s="43"/>
      <c r="AS15" s="44"/>
      <c r="AT15" s="44"/>
      <c r="AU15" s="44"/>
      <c r="AV15" s="44"/>
      <c r="AW15" s="44"/>
      <c r="AX15" s="45"/>
      <c r="AY15" s="46"/>
      <c r="AZ15" s="43"/>
      <c r="BA15" s="44"/>
      <c r="BB15" s="44"/>
      <c r="BC15" s="44"/>
      <c r="BD15" s="44"/>
      <c r="BE15" s="44"/>
      <c r="BF15" s="45"/>
      <c r="BG15" s="126"/>
      <c r="BH15" s="42"/>
      <c r="BI15" s="42"/>
      <c r="BJ15" s="42"/>
      <c r="BK15" s="42"/>
      <c r="BL15" s="42"/>
      <c r="BM15" s="42"/>
      <c r="BN15" s="127"/>
      <c r="BO15" s="42"/>
      <c r="BP15" s="43"/>
      <c r="BQ15" s="44"/>
      <c r="BR15" s="44"/>
      <c r="BS15" s="44"/>
      <c r="BT15" s="44"/>
      <c r="BU15" s="44"/>
      <c r="BV15" s="44"/>
      <c r="BW15" s="201" t="s">
        <v>60</v>
      </c>
      <c r="BX15" s="42"/>
      <c r="BY15" s="43"/>
      <c r="BZ15" s="44"/>
      <c r="CA15" s="44"/>
      <c r="CB15" s="44"/>
      <c r="CC15" s="44"/>
      <c r="CD15" s="44"/>
      <c r="CE15" s="44"/>
      <c r="CF15" s="268" t="str">
        <f>IF(CN15&lt;ESCALA!$E$7,"NI",IF(CN15&lt;ESCALA!$E$8,"EP",IF(CN15&lt;ESCALA!$E$9,"C",IF(CN15&lt;ESCALA!$E$10,"R","E"))))</f>
        <v>NI</v>
      </c>
      <c r="CG15" s="267" t="str">
        <f>IF(CO15&lt;ESCALA!$E$7,"NI",IF(CO15&lt;ESCALA!$E$8,"EP",IF(CO15&lt;ESCALA!$E$9,"C",IF(CO15&lt;ESCALA!$E$10,"R","E"))))</f>
        <v>NI</v>
      </c>
      <c r="CH15" s="267" t="str">
        <f>IF(CP15&lt;ESCALA!$E$7,"NI",IF(CP15&lt;ESCALA!$E$8,"EP",IF(CP15&lt;ESCALA!$E$9,"C",IF(CP15&lt;ESCALA!$E$10,"R","E"))))</f>
        <v>NI</v>
      </c>
      <c r="CI15" s="267" t="str">
        <f>IF(CQ15&lt;ESCALA!$E$7,"NI",IF(CQ15&lt;ESCALA!$E$8,"EP",IF(CQ15&lt;ESCALA!$E$9,"C",IF(CQ15&lt;ESCALA!$E$10,"R","E"))))</f>
        <v>NI</v>
      </c>
      <c r="CJ15" s="267" t="str">
        <f>IF(CR15&lt;ESCALA!$E$7,"NI",IF(CR15&lt;ESCALA!$E$8,"EP",IF(CR15&lt;ESCALA!$E$9,"C",IF(CR15&lt;ESCALA!$E$10,"R","E"))))</f>
        <v>NI</v>
      </c>
      <c r="CK15" s="267" t="str">
        <f>IF(CS15&lt;ESCALA!$E$7,"NI",IF(CS15&lt;ESCALA!$E$8,"EP",IF(CS15&lt;ESCALA!$E$9,"C",IF(CS15&lt;ESCALA!$E$10,"R","E"))))</f>
        <v>NI</v>
      </c>
      <c r="CL15" s="267" t="str">
        <f>IF(CT15&lt;ESCALA!$E$7,"NI",IF(CT15&lt;ESCALA!$E$8,"EP",IF(CT15&lt;ESCALA!$E$9,"C",IF(CT15&lt;ESCALA!$E$10,"R","E"))))</f>
        <v>NI</v>
      </c>
      <c r="CM15" s="269" t="str">
        <f>IF(CU15&lt;ESCALA!$E$7,"NI",IF(CU15&lt;ESCALA!$E$8,"EP",IF(CU15&lt;ESCALA!$E$9,"C",IF(CU15&lt;ESCALA!$E$10,"R","E"))))</f>
        <v>NI</v>
      </c>
      <c r="CN15" s="302">
        <f>'3º ESO'!AJ23</f>
        <v>0</v>
      </c>
      <c r="CO15" s="303">
        <f>'3º ESO'!AK23</f>
        <v>0</v>
      </c>
      <c r="CP15" s="303">
        <f>'3º ESO'!AL23</f>
        <v>0</v>
      </c>
      <c r="CQ15" s="303">
        <f>'3º ESO'!AM23</f>
        <v>0</v>
      </c>
      <c r="CR15" s="303">
        <f>'3º ESO'!AN23</f>
        <v>0</v>
      </c>
      <c r="CS15" s="303">
        <f>'3º ESO'!AO23</f>
        <v>0</v>
      </c>
      <c r="CT15" s="303">
        <f>'3º ESO'!AP23</f>
        <v>0</v>
      </c>
      <c r="CU15" s="304">
        <f>'3º ESO'!AQ23</f>
        <v>0</v>
      </c>
    </row>
    <row r="16" spans="1:99" ht="21" customHeight="1">
      <c r="A16" s="29">
        <v>3</v>
      </c>
      <c r="B16" s="30" t="s">
        <v>103</v>
      </c>
      <c r="C16" s="47"/>
      <c r="D16" s="48"/>
      <c r="E16" s="47"/>
      <c r="F16" s="47"/>
      <c r="G16" s="47"/>
      <c r="H16" s="47"/>
      <c r="I16" s="47"/>
      <c r="J16" s="49"/>
      <c r="K16" s="50"/>
      <c r="L16" s="48"/>
      <c r="M16" s="47"/>
      <c r="N16" s="47"/>
      <c r="O16" s="47"/>
      <c r="P16" s="47"/>
      <c r="Q16" s="47"/>
      <c r="R16" s="49"/>
      <c r="S16" s="50"/>
      <c r="T16" s="48"/>
      <c r="U16" s="47"/>
      <c r="V16" s="47"/>
      <c r="W16" s="47"/>
      <c r="X16" s="47"/>
      <c r="Y16" s="47"/>
      <c r="Z16" s="49"/>
      <c r="AA16" s="50"/>
      <c r="AB16" s="48"/>
      <c r="AC16" s="47"/>
      <c r="AD16" s="47"/>
      <c r="AE16" s="47"/>
      <c r="AF16" s="47"/>
      <c r="AG16" s="47"/>
      <c r="AH16" s="49"/>
      <c r="AI16" s="50"/>
      <c r="AJ16" s="48"/>
      <c r="AK16" s="47"/>
      <c r="AL16" s="47"/>
      <c r="AM16" s="47"/>
      <c r="AN16" s="47"/>
      <c r="AO16" s="47"/>
      <c r="AP16" s="49"/>
      <c r="AQ16" s="50"/>
      <c r="AR16" s="48"/>
      <c r="AS16" s="47"/>
      <c r="AT16" s="47"/>
      <c r="AU16" s="47"/>
      <c r="AV16" s="47"/>
      <c r="AW16" s="47"/>
      <c r="AX16" s="49"/>
      <c r="AY16" s="50"/>
      <c r="AZ16" s="48"/>
      <c r="BA16" s="47"/>
      <c r="BB16" s="47"/>
      <c r="BC16" s="47"/>
      <c r="BD16" s="47"/>
      <c r="BE16" s="47"/>
      <c r="BF16" s="49"/>
      <c r="BG16" s="128"/>
      <c r="BH16" s="47"/>
      <c r="BI16" s="47"/>
      <c r="BJ16" s="47"/>
      <c r="BK16" s="47"/>
      <c r="BL16" s="47"/>
      <c r="BM16" s="47"/>
      <c r="BN16" s="49"/>
      <c r="BO16" s="47"/>
      <c r="BP16" s="48"/>
      <c r="BQ16" s="47"/>
      <c r="BR16" s="47"/>
      <c r="BS16" s="47"/>
      <c r="BT16" s="47"/>
      <c r="BU16" s="47"/>
      <c r="BV16" s="47"/>
      <c r="BW16" s="205" t="s">
        <v>170</v>
      </c>
      <c r="BX16" s="47"/>
      <c r="BY16" s="48"/>
      <c r="BZ16" s="47"/>
      <c r="CA16" s="47"/>
      <c r="CB16" s="47"/>
      <c r="CC16" s="47"/>
      <c r="CD16" s="47"/>
      <c r="CE16" s="47"/>
      <c r="CF16" s="268" t="str">
        <f>IF(CN16&lt;ESCALA!$E$7,"NI",IF(CN16&lt;ESCALA!$E$8,"EP",IF(CN16&lt;ESCALA!$E$9,"C",IF(CN16&lt;ESCALA!$E$10,"R","E"))))</f>
        <v>NI</v>
      </c>
      <c r="CG16" s="267" t="str">
        <f>IF(CO16&lt;ESCALA!$E$7,"NI",IF(CO16&lt;ESCALA!$E$8,"EP",IF(CO16&lt;ESCALA!$E$9,"C",IF(CO16&lt;ESCALA!$E$10,"R","E"))))</f>
        <v>NI</v>
      </c>
      <c r="CH16" s="267" t="str">
        <f>IF(CP16&lt;ESCALA!$E$7,"NI",IF(CP16&lt;ESCALA!$E$8,"EP",IF(CP16&lt;ESCALA!$E$9,"C",IF(CP16&lt;ESCALA!$E$10,"R","E"))))</f>
        <v>NI</v>
      </c>
      <c r="CI16" s="267" t="str">
        <f>IF(CQ16&lt;ESCALA!$E$7,"NI",IF(CQ16&lt;ESCALA!$E$8,"EP",IF(CQ16&lt;ESCALA!$E$9,"C",IF(CQ16&lt;ESCALA!$E$10,"R","E"))))</f>
        <v>NI</v>
      </c>
      <c r="CJ16" s="267" t="str">
        <f>IF(CR16&lt;ESCALA!$E$7,"NI",IF(CR16&lt;ESCALA!$E$8,"EP",IF(CR16&lt;ESCALA!$E$9,"C",IF(CR16&lt;ESCALA!$E$10,"R","E"))))</f>
        <v>NI</v>
      </c>
      <c r="CK16" s="267" t="str">
        <f>IF(CS16&lt;ESCALA!$E$7,"NI",IF(CS16&lt;ESCALA!$E$8,"EP",IF(CS16&lt;ESCALA!$E$9,"C",IF(CS16&lt;ESCALA!$E$10,"R","E"))))</f>
        <v>NI</v>
      </c>
      <c r="CL16" s="267" t="str">
        <f>IF(CT16&lt;ESCALA!$E$7,"NI",IF(CT16&lt;ESCALA!$E$8,"EP",IF(CT16&lt;ESCALA!$E$9,"C",IF(CT16&lt;ESCALA!$E$10,"R","E"))))</f>
        <v>NI</v>
      </c>
      <c r="CM16" s="269" t="str">
        <f>IF(CU16&lt;ESCALA!$E$7,"NI",IF(CU16&lt;ESCALA!$E$8,"EP",IF(CU16&lt;ESCALA!$E$9,"C",IF(CU16&lt;ESCALA!$E$10,"R","E"))))</f>
        <v>NI</v>
      </c>
      <c r="CN16" s="302">
        <f>'3º ESO'!AJ24</f>
        <v>0</v>
      </c>
      <c r="CO16" s="303">
        <f>'3º ESO'!AK24</f>
        <v>0</v>
      </c>
      <c r="CP16" s="303">
        <f>'3º ESO'!AL24</f>
        <v>0</v>
      </c>
      <c r="CQ16" s="303">
        <f>'3º ESO'!AM24</f>
        <v>0</v>
      </c>
      <c r="CR16" s="303">
        <f>'3º ESO'!AN24</f>
        <v>0</v>
      </c>
      <c r="CS16" s="303">
        <f>'3º ESO'!AO24</f>
        <v>0</v>
      </c>
      <c r="CT16" s="303">
        <f>'3º ESO'!AP24</f>
        <v>0</v>
      </c>
      <c r="CU16" s="304">
        <f>'3º ESO'!AQ24</f>
        <v>0</v>
      </c>
    </row>
    <row r="17" spans="1:99" ht="22" customHeight="1">
      <c r="A17" s="29">
        <v>4</v>
      </c>
      <c r="B17" s="28" t="s">
        <v>104</v>
      </c>
      <c r="C17" s="44"/>
      <c r="D17" s="43"/>
      <c r="E17" s="44"/>
      <c r="F17" s="44"/>
      <c r="G17" s="44"/>
      <c r="H17" s="44"/>
      <c r="I17" s="44"/>
      <c r="J17" s="45"/>
      <c r="K17" s="51"/>
      <c r="L17" s="43"/>
      <c r="M17" s="44"/>
      <c r="N17" s="44"/>
      <c r="O17" s="44"/>
      <c r="P17" s="44"/>
      <c r="Q17" s="44"/>
      <c r="R17" s="45"/>
      <c r="S17" s="51"/>
      <c r="T17" s="43"/>
      <c r="U17" s="44"/>
      <c r="V17" s="44"/>
      <c r="W17" s="44"/>
      <c r="X17" s="44"/>
      <c r="Y17" s="44"/>
      <c r="Z17" s="45"/>
      <c r="AA17" s="51"/>
      <c r="AB17" s="43"/>
      <c r="AC17" s="44"/>
      <c r="AD17" s="44"/>
      <c r="AE17" s="44"/>
      <c r="AF17" s="44"/>
      <c r="AG17" s="44"/>
      <c r="AH17" s="45"/>
      <c r="AI17" s="51"/>
      <c r="AJ17" s="43"/>
      <c r="AK17" s="44"/>
      <c r="AL17" s="44"/>
      <c r="AM17" s="44"/>
      <c r="AN17" s="44"/>
      <c r="AO17" s="44"/>
      <c r="AP17" s="45"/>
      <c r="AQ17" s="51"/>
      <c r="AR17" s="43"/>
      <c r="AS17" s="44"/>
      <c r="AT17" s="44"/>
      <c r="AU17" s="44"/>
      <c r="AV17" s="44"/>
      <c r="AW17" s="44"/>
      <c r="AX17" s="45"/>
      <c r="AY17" s="51"/>
      <c r="AZ17" s="43"/>
      <c r="BA17" s="44"/>
      <c r="BB17" s="44"/>
      <c r="BC17" s="44"/>
      <c r="BD17" s="44"/>
      <c r="BE17" s="44"/>
      <c r="BF17" s="45"/>
      <c r="BG17" s="129"/>
      <c r="BH17" s="44"/>
      <c r="BI17" s="44"/>
      <c r="BJ17" s="44"/>
      <c r="BK17" s="44"/>
      <c r="BL17" s="44"/>
      <c r="BM17" s="44"/>
      <c r="BN17" s="45"/>
      <c r="BO17" s="44"/>
      <c r="BP17" s="43"/>
      <c r="BQ17" s="44"/>
      <c r="BR17" s="44"/>
      <c r="BS17" s="44"/>
      <c r="BT17" s="44"/>
      <c r="BU17" s="44"/>
      <c r="BV17" s="44"/>
      <c r="BW17" s="201"/>
      <c r="BX17" s="44"/>
      <c r="BY17" s="43"/>
      <c r="BZ17" s="44"/>
      <c r="CA17" s="44"/>
      <c r="CB17" s="44"/>
      <c r="CC17" s="44"/>
      <c r="CD17" s="44"/>
      <c r="CE17" s="44"/>
      <c r="CF17" s="268" t="str">
        <f>IF(CN17&lt;ESCALA!$E$7,"NI",IF(CN17&lt;ESCALA!$E$8,"EP",IF(CN17&lt;ESCALA!$E$9,"C",IF(CN17&lt;ESCALA!$E$10,"R","E"))))</f>
        <v>NI</v>
      </c>
      <c r="CG17" s="267" t="str">
        <f>IF(CO17&lt;ESCALA!$E$7,"NI",IF(CO17&lt;ESCALA!$E$8,"EP",IF(CO17&lt;ESCALA!$E$9,"C",IF(CO17&lt;ESCALA!$E$10,"R","E"))))</f>
        <v>NI</v>
      </c>
      <c r="CH17" s="267" t="str">
        <f>IF(CP17&lt;ESCALA!$E$7,"NI",IF(CP17&lt;ESCALA!$E$8,"EP",IF(CP17&lt;ESCALA!$E$9,"C",IF(CP17&lt;ESCALA!$E$10,"R","E"))))</f>
        <v>NI</v>
      </c>
      <c r="CI17" s="267" t="str">
        <f>IF(CQ17&lt;ESCALA!$E$7,"NI",IF(CQ17&lt;ESCALA!$E$8,"EP",IF(CQ17&lt;ESCALA!$E$9,"C",IF(CQ17&lt;ESCALA!$E$10,"R","E"))))</f>
        <v>NI</v>
      </c>
      <c r="CJ17" s="267" t="str">
        <f>IF(CR17&lt;ESCALA!$E$7,"NI",IF(CR17&lt;ESCALA!$E$8,"EP",IF(CR17&lt;ESCALA!$E$9,"C",IF(CR17&lt;ESCALA!$E$10,"R","E"))))</f>
        <v>NI</v>
      </c>
      <c r="CK17" s="267" t="str">
        <f>IF(CS17&lt;ESCALA!$E$7,"NI",IF(CS17&lt;ESCALA!$E$8,"EP",IF(CS17&lt;ESCALA!$E$9,"C",IF(CS17&lt;ESCALA!$E$10,"R","E"))))</f>
        <v>NI</v>
      </c>
      <c r="CL17" s="267" t="str">
        <f>IF(CT17&lt;ESCALA!$E$7,"NI",IF(CT17&lt;ESCALA!$E$8,"EP",IF(CT17&lt;ESCALA!$E$9,"C",IF(CT17&lt;ESCALA!$E$10,"R","E"))))</f>
        <v>NI</v>
      </c>
      <c r="CM17" s="269" t="str">
        <f>IF(CU17&lt;ESCALA!$E$7,"NI",IF(CU17&lt;ESCALA!$E$8,"EP",IF(CU17&lt;ESCALA!$E$9,"C",IF(CU17&lt;ESCALA!$E$10,"R","E"))))</f>
        <v>NI</v>
      </c>
      <c r="CN17" s="302">
        <f>'3º ESO'!AJ25</f>
        <v>0</v>
      </c>
      <c r="CO17" s="303">
        <f>'3º ESO'!AK25</f>
        <v>0</v>
      </c>
      <c r="CP17" s="303">
        <f>'3º ESO'!AL25</f>
        <v>0</v>
      </c>
      <c r="CQ17" s="303">
        <f>'3º ESO'!AM25</f>
        <v>0</v>
      </c>
      <c r="CR17" s="303">
        <f>'3º ESO'!AN25</f>
        <v>0</v>
      </c>
      <c r="CS17" s="303">
        <f>'3º ESO'!AO25</f>
        <v>0</v>
      </c>
      <c r="CT17" s="303">
        <f>'3º ESO'!AP25</f>
        <v>0</v>
      </c>
      <c r="CU17" s="304">
        <f>'3º ESO'!AQ25</f>
        <v>0</v>
      </c>
    </row>
    <row r="18" spans="1:99" ht="21" customHeight="1">
      <c r="A18" s="66">
        <v>5</v>
      </c>
      <c r="B18" s="30" t="s">
        <v>105</v>
      </c>
      <c r="C18" s="52"/>
      <c r="D18" s="48"/>
      <c r="E18" s="52"/>
      <c r="F18" s="52"/>
      <c r="G18" s="52"/>
      <c r="H18" s="52"/>
      <c r="I18" s="52"/>
      <c r="J18" s="53"/>
      <c r="K18" s="54"/>
      <c r="L18" s="48"/>
      <c r="M18" s="52"/>
      <c r="N18" s="52"/>
      <c r="O18" s="52"/>
      <c r="P18" s="52"/>
      <c r="Q18" s="52"/>
      <c r="R18" s="53"/>
      <c r="S18" s="54"/>
      <c r="T18" s="48"/>
      <c r="U18" s="52"/>
      <c r="V18" s="52"/>
      <c r="W18" s="52"/>
      <c r="X18" s="52"/>
      <c r="Y18" s="52"/>
      <c r="Z18" s="53"/>
      <c r="AA18" s="54"/>
      <c r="AB18" s="48"/>
      <c r="AC18" s="52"/>
      <c r="AD18" s="52"/>
      <c r="AE18" s="52"/>
      <c r="AF18" s="52"/>
      <c r="AG18" s="52"/>
      <c r="AH18" s="53"/>
      <c r="AI18" s="54"/>
      <c r="AJ18" s="48"/>
      <c r="AK18" s="52"/>
      <c r="AL18" s="52"/>
      <c r="AM18" s="52"/>
      <c r="AN18" s="52"/>
      <c r="AO18" s="52"/>
      <c r="AP18" s="53"/>
      <c r="AQ18" s="54"/>
      <c r="AR18" s="48"/>
      <c r="AS18" s="52"/>
      <c r="AT18" s="52"/>
      <c r="AU18" s="52"/>
      <c r="AV18" s="52"/>
      <c r="AW18" s="52"/>
      <c r="AX18" s="53"/>
      <c r="AY18" s="54"/>
      <c r="AZ18" s="48"/>
      <c r="BA18" s="52"/>
      <c r="BB18" s="52"/>
      <c r="BC18" s="52"/>
      <c r="BD18" s="52"/>
      <c r="BE18" s="52"/>
      <c r="BF18" s="53"/>
      <c r="BG18" s="130"/>
      <c r="BH18" s="52"/>
      <c r="BI18" s="52"/>
      <c r="BJ18" s="52"/>
      <c r="BK18" s="52"/>
      <c r="BL18" s="52"/>
      <c r="BM18" s="52"/>
      <c r="BN18" s="53"/>
      <c r="BO18" s="52"/>
      <c r="BP18" s="48"/>
      <c r="BQ18" s="52"/>
      <c r="BR18" s="52"/>
      <c r="BS18" s="52"/>
      <c r="BT18" s="52"/>
      <c r="BU18" s="52"/>
      <c r="BV18" s="52"/>
      <c r="BW18" s="202"/>
      <c r="BX18" s="52"/>
      <c r="BY18" s="48"/>
      <c r="BZ18" s="52"/>
      <c r="CA18" s="52"/>
      <c r="CB18" s="52"/>
      <c r="CC18" s="52"/>
      <c r="CD18" s="52"/>
      <c r="CE18" s="52"/>
      <c r="CF18" s="268" t="str">
        <f>IF(CN18&lt;ESCALA!$E$7,"NI",IF(CN18&lt;ESCALA!$E$8,"EP",IF(CN18&lt;ESCALA!$E$9,"C",IF(CN18&lt;ESCALA!$E$10,"R","E"))))</f>
        <v>NI</v>
      </c>
      <c r="CG18" s="267" t="str">
        <f>IF(CO18&lt;ESCALA!$E$7,"NI",IF(CO18&lt;ESCALA!$E$8,"EP",IF(CO18&lt;ESCALA!$E$9,"C",IF(CO18&lt;ESCALA!$E$10,"R","E"))))</f>
        <v>NI</v>
      </c>
      <c r="CH18" s="267" t="str">
        <f>IF(CP18&lt;ESCALA!$E$7,"NI",IF(CP18&lt;ESCALA!$E$8,"EP",IF(CP18&lt;ESCALA!$E$9,"C",IF(CP18&lt;ESCALA!$E$10,"R","E"))))</f>
        <v>NI</v>
      </c>
      <c r="CI18" s="267" t="str">
        <f>IF(CQ18&lt;ESCALA!$E$7,"NI",IF(CQ18&lt;ESCALA!$E$8,"EP",IF(CQ18&lt;ESCALA!$E$9,"C",IF(CQ18&lt;ESCALA!$E$10,"R","E"))))</f>
        <v>NI</v>
      </c>
      <c r="CJ18" s="267" t="str">
        <f>IF(CR18&lt;ESCALA!$E$7,"NI",IF(CR18&lt;ESCALA!$E$8,"EP",IF(CR18&lt;ESCALA!$E$9,"C",IF(CR18&lt;ESCALA!$E$10,"R","E"))))</f>
        <v>NI</v>
      </c>
      <c r="CK18" s="267" t="str">
        <f>IF(CS18&lt;ESCALA!$E$7,"NI",IF(CS18&lt;ESCALA!$E$8,"EP",IF(CS18&lt;ESCALA!$E$9,"C",IF(CS18&lt;ESCALA!$E$10,"R","E"))))</f>
        <v>NI</v>
      </c>
      <c r="CL18" s="267" t="str">
        <f>IF(CT18&lt;ESCALA!$E$7,"NI",IF(CT18&lt;ESCALA!$E$8,"EP",IF(CT18&lt;ESCALA!$E$9,"C",IF(CT18&lt;ESCALA!$E$10,"R","E"))))</f>
        <v>NI</v>
      </c>
      <c r="CM18" s="269" t="str">
        <f>IF(CU18&lt;ESCALA!$E$7,"NI",IF(CU18&lt;ESCALA!$E$8,"EP",IF(CU18&lt;ESCALA!$E$9,"C",IF(CU18&lt;ESCALA!$E$10,"R","E"))))</f>
        <v>NI</v>
      </c>
      <c r="CN18" s="302">
        <f>'3º ESO'!AJ26</f>
        <v>0</v>
      </c>
      <c r="CO18" s="303">
        <f>'3º ESO'!AK26</f>
        <v>0</v>
      </c>
      <c r="CP18" s="303">
        <f>'3º ESO'!AL26</f>
        <v>0</v>
      </c>
      <c r="CQ18" s="303">
        <f>'3º ESO'!AM26</f>
        <v>0</v>
      </c>
      <c r="CR18" s="303">
        <f>'3º ESO'!AN26</f>
        <v>0</v>
      </c>
      <c r="CS18" s="303">
        <f>'3º ESO'!AO26</f>
        <v>0</v>
      </c>
      <c r="CT18" s="303">
        <f>'3º ESO'!AP26</f>
        <v>0</v>
      </c>
      <c r="CU18" s="304">
        <f>'3º ESO'!AQ26</f>
        <v>0</v>
      </c>
    </row>
    <row r="19" spans="1:99" ht="21" customHeight="1">
      <c r="A19" s="29">
        <v>6</v>
      </c>
      <c r="B19" s="28" t="s">
        <v>106</v>
      </c>
      <c r="C19" s="44"/>
      <c r="D19" s="44"/>
      <c r="E19" s="44"/>
      <c r="F19" s="44"/>
      <c r="G19" s="44"/>
      <c r="H19" s="44"/>
      <c r="I19" s="44"/>
      <c r="J19" s="45"/>
      <c r="K19" s="51"/>
      <c r="L19" s="44"/>
      <c r="M19" s="44"/>
      <c r="N19" s="44"/>
      <c r="O19" s="44"/>
      <c r="P19" s="44"/>
      <c r="Q19" s="44"/>
      <c r="R19" s="45"/>
      <c r="S19" s="51"/>
      <c r="T19" s="44"/>
      <c r="U19" s="44"/>
      <c r="V19" s="44"/>
      <c r="W19" s="44"/>
      <c r="X19" s="44"/>
      <c r="Y19" s="44"/>
      <c r="Z19" s="45"/>
      <c r="AA19" s="51"/>
      <c r="AB19" s="44"/>
      <c r="AC19" s="44"/>
      <c r="AD19" s="44"/>
      <c r="AE19" s="44"/>
      <c r="AF19" s="44"/>
      <c r="AG19" s="44"/>
      <c r="AH19" s="45"/>
      <c r="AI19" s="51"/>
      <c r="AJ19" s="44"/>
      <c r="AK19" s="44"/>
      <c r="AL19" s="44"/>
      <c r="AM19" s="44"/>
      <c r="AN19" s="44"/>
      <c r="AO19" s="44"/>
      <c r="AP19" s="45"/>
      <c r="AQ19" s="51"/>
      <c r="AR19" s="44"/>
      <c r="AS19" s="44"/>
      <c r="AT19" s="44"/>
      <c r="AU19" s="44"/>
      <c r="AV19" s="44"/>
      <c r="AW19" s="44"/>
      <c r="AX19" s="45"/>
      <c r="AY19" s="51"/>
      <c r="AZ19" s="44"/>
      <c r="BA19" s="44"/>
      <c r="BB19" s="44"/>
      <c r="BC19" s="44"/>
      <c r="BD19" s="44"/>
      <c r="BE19" s="44"/>
      <c r="BF19" s="45"/>
      <c r="BG19" s="129"/>
      <c r="BH19" s="44"/>
      <c r="BI19" s="44"/>
      <c r="BJ19" s="44"/>
      <c r="BK19" s="44"/>
      <c r="BL19" s="44"/>
      <c r="BM19" s="44"/>
      <c r="BN19" s="45"/>
      <c r="BO19" s="44"/>
      <c r="BP19" s="44"/>
      <c r="BQ19" s="44"/>
      <c r="BR19" s="44"/>
      <c r="BS19" s="44"/>
      <c r="BT19" s="44"/>
      <c r="BU19" s="44"/>
      <c r="BV19" s="44"/>
      <c r="BW19" s="201"/>
      <c r="BX19" s="44"/>
      <c r="BY19" s="44"/>
      <c r="BZ19" s="44"/>
      <c r="CA19" s="44"/>
      <c r="CB19" s="44"/>
      <c r="CC19" s="44"/>
      <c r="CD19" s="44"/>
      <c r="CE19" s="44"/>
      <c r="CF19" s="268" t="str">
        <f>IF(CN19&lt;ESCALA!$E$7,"NI",IF(CN19&lt;ESCALA!$E$8,"EP",IF(CN19&lt;ESCALA!$E$9,"C",IF(CN19&lt;ESCALA!$E$10,"R","E"))))</f>
        <v>NI</v>
      </c>
      <c r="CG19" s="267" t="str">
        <f>IF(CO19&lt;ESCALA!$E$7,"NI",IF(CO19&lt;ESCALA!$E$8,"EP",IF(CO19&lt;ESCALA!$E$9,"C",IF(CO19&lt;ESCALA!$E$10,"R","E"))))</f>
        <v>NI</v>
      </c>
      <c r="CH19" s="267" t="str">
        <f>IF(CP19&lt;ESCALA!$E$7,"NI",IF(CP19&lt;ESCALA!$E$8,"EP",IF(CP19&lt;ESCALA!$E$9,"C",IF(CP19&lt;ESCALA!$E$10,"R","E"))))</f>
        <v>NI</v>
      </c>
      <c r="CI19" s="267" t="str">
        <f>IF(CQ19&lt;ESCALA!$E$7,"NI",IF(CQ19&lt;ESCALA!$E$8,"EP",IF(CQ19&lt;ESCALA!$E$9,"C",IF(CQ19&lt;ESCALA!$E$10,"R","E"))))</f>
        <v>NI</v>
      </c>
      <c r="CJ19" s="267" t="str">
        <f>IF(CR19&lt;ESCALA!$E$7,"NI",IF(CR19&lt;ESCALA!$E$8,"EP",IF(CR19&lt;ESCALA!$E$9,"C",IF(CR19&lt;ESCALA!$E$10,"R","E"))))</f>
        <v>NI</v>
      </c>
      <c r="CK19" s="267" t="str">
        <f>IF(CS19&lt;ESCALA!$E$7,"NI",IF(CS19&lt;ESCALA!$E$8,"EP",IF(CS19&lt;ESCALA!$E$9,"C",IF(CS19&lt;ESCALA!$E$10,"R","E"))))</f>
        <v>NI</v>
      </c>
      <c r="CL19" s="267" t="str">
        <f>IF(CT19&lt;ESCALA!$E$7,"NI",IF(CT19&lt;ESCALA!$E$8,"EP",IF(CT19&lt;ESCALA!$E$9,"C",IF(CT19&lt;ESCALA!$E$10,"R","E"))))</f>
        <v>NI</v>
      </c>
      <c r="CM19" s="269" t="str">
        <f>IF(CU19&lt;ESCALA!$E$7,"NI",IF(CU19&lt;ESCALA!$E$8,"EP",IF(CU19&lt;ESCALA!$E$9,"C",IF(CU19&lt;ESCALA!$E$10,"R","E"))))</f>
        <v>NI</v>
      </c>
      <c r="CN19" s="302">
        <f>'3º ESO'!AJ27</f>
        <v>0</v>
      </c>
      <c r="CO19" s="303">
        <f>'3º ESO'!AK27</f>
        <v>0</v>
      </c>
      <c r="CP19" s="303">
        <f>'3º ESO'!AL27</f>
        <v>0</v>
      </c>
      <c r="CQ19" s="303">
        <f>'3º ESO'!AM27</f>
        <v>0</v>
      </c>
      <c r="CR19" s="303">
        <f>'3º ESO'!AN27</f>
        <v>0</v>
      </c>
      <c r="CS19" s="303">
        <f>'3º ESO'!AO27</f>
        <v>0</v>
      </c>
      <c r="CT19" s="303">
        <f>'3º ESO'!AP27</f>
        <v>0</v>
      </c>
      <c r="CU19" s="304">
        <f>'3º ESO'!AQ27</f>
        <v>0</v>
      </c>
    </row>
    <row r="20" spans="1:99" ht="21" customHeight="1">
      <c r="A20" s="29">
        <v>7</v>
      </c>
      <c r="B20" s="30" t="s">
        <v>107</v>
      </c>
      <c r="C20" s="52"/>
      <c r="D20" s="48"/>
      <c r="E20" s="52"/>
      <c r="F20" s="52"/>
      <c r="G20" s="52"/>
      <c r="H20" s="52"/>
      <c r="I20" s="52"/>
      <c r="J20" s="53"/>
      <c r="K20" s="54"/>
      <c r="L20" s="48"/>
      <c r="M20" s="52"/>
      <c r="N20" s="52"/>
      <c r="O20" s="52"/>
      <c r="P20" s="52"/>
      <c r="Q20" s="52"/>
      <c r="R20" s="53"/>
      <c r="S20" s="54"/>
      <c r="T20" s="48"/>
      <c r="U20" s="52"/>
      <c r="V20" s="52"/>
      <c r="W20" s="52"/>
      <c r="X20" s="52"/>
      <c r="Y20" s="52"/>
      <c r="Z20" s="53"/>
      <c r="AA20" s="54"/>
      <c r="AB20" s="48"/>
      <c r="AC20" s="52"/>
      <c r="AD20" s="52"/>
      <c r="AE20" s="52"/>
      <c r="AF20" s="52"/>
      <c r="AG20" s="52"/>
      <c r="AH20" s="53"/>
      <c r="AI20" s="54"/>
      <c r="AJ20" s="48"/>
      <c r="AK20" s="52"/>
      <c r="AL20" s="52"/>
      <c r="AM20" s="52"/>
      <c r="AN20" s="52"/>
      <c r="AO20" s="52"/>
      <c r="AP20" s="53"/>
      <c r="AQ20" s="54"/>
      <c r="AR20" s="48"/>
      <c r="AS20" s="52"/>
      <c r="AT20" s="52"/>
      <c r="AU20" s="52"/>
      <c r="AV20" s="52"/>
      <c r="AW20" s="52"/>
      <c r="AX20" s="53"/>
      <c r="AY20" s="54"/>
      <c r="AZ20" s="48"/>
      <c r="BA20" s="52"/>
      <c r="BB20" s="52"/>
      <c r="BC20" s="52"/>
      <c r="BD20" s="52"/>
      <c r="BE20" s="52"/>
      <c r="BF20" s="53"/>
      <c r="BG20" s="130"/>
      <c r="BH20" s="52"/>
      <c r="BI20" s="52"/>
      <c r="BJ20" s="52"/>
      <c r="BK20" s="52"/>
      <c r="BL20" s="52"/>
      <c r="BM20" s="52"/>
      <c r="BN20" s="53"/>
      <c r="BO20" s="52"/>
      <c r="BP20" s="48"/>
      <c r="BQ20" s="52"/>
      <c r="BR20" s="52"/>
      <c r="BS20" s="52"/>
      <c r="BT20" s="52"/>
      <c r="BU20" s="52"/>
      <c r="BV20" s="52"/>
      <c r="BW20" s="202"/>
      <c r="BX20" s="52"/>
      <c r="BY20" s="48"/>
      <c r="BZ20" s="52"/>
      <c r="CA20" s="52"/>
      <c r="CB20" s="52"/>
      <c r="CC20" s="52"/>
      <c r="CD20" s="52"/>
      <c r="CE20" s="52"/>
      <c r="CF20" s="268" t="str">
        <f>IF(CN20&lt;ESCALA!$E$7,"NI",IF(CN20&lt;ESCALA!$E$8,"EP",IF(CN20&lt;ESCALA!$E$9,"C",IF(CN20&lt;ESCALA!$E$10,"R","E"))))</f>
        <v>NI</v>
      </c>
      <c r="CG20" s="267" t="str">
        <f>IF(CO20&lt;ESCALA!$E$7,"NI",IF(CO20&lt;ESCALA!$E$8,"EP",IF(CO20&lt;ESCALA!$E$9,"C",IF(CO20&lt;ESCALA!$E$10,"R","E"))))</f>
        <v>NI</v>
      </c>
      <c r="CH20" s="267" t="str">
        <f>IF(CP20&lt;ESCALA!$E$7,"NI",IF(CP20&lt;ESCALA!$E$8,"EP",IF(CP20&lt;ESCALA!$E$9,"C",IF(CP20&lt;ESCALA!$E$10,"R","E"))))</f>
        <v>NI</v>
      </c>
      <c r="CI20" s="267" t="str">
        <f>IF(CQ20&lt;ESCALA!$E$7,"NI",IF(CQ20&lt;ESCALA!$E$8,"EP",IF(CQ20&lt;ESCALA!$E$9,"C",IF(CQ20&lt;ESCALA!$E$10,"R","E"))))</f>
        <v>NI</v>
      </c>
      <c r="CJ20" s="267" t="str">
        <f>IF(CR20&lt;ESCALA!$E$7,"NI",IF(CR20&lt;ESCALA!$E$8,"EP",IF(CR20&lt;ESCALA!$E$9,"C",IF(CR20&lt;ESCALA!$E$10,"R","E"))))</f>
        <v>NI</v>
      </c>
      <c r="CK20" s="267" t="str">
        <f>IF(CS20&lt;ESCALA!$E$7,"NI",IF(CS20&lt;ESCALA!$E$8,"EP",IF(CS20&lt;ESCALA!$E$9,"C",IF(CS20&lt;ESCALA!$E$10,"R","E"))))</f>
        <v>NI</v>
      </c>
      <c r="CL20" s="267" t="str">
        <f>IF(CT20&lt;ESCALA!$E$7,"NI",IF(CT20&lt;ESCALA!$E$8,"EP",IF(CT20&lt;ESCALA!$E$9,"C",IF(CT20&lt;ESCALA!$E$10,"R","E"))))</f>
        <v>NI</v>
      </c>
      <c r="CM20" s="269" t="str">
        <f>IF(CU20&lt;ESCALA!$E$7,"NI",IF(CU20&lt;ESCALA!$E$8,"EP",IF(CU20&lt;ESCALA!$E$9,"C",IF(CU20&lt;ESCALA!$E$10,"R","E"))))</f>
        <v>NI</v>
      </c>
      <c r="CN20" s="302">
        <f>'3º ESO'!AJ28</f>
        <v>0</v>
      </c>
      <c r="CO20" s="303">
        <f>'3º ESO'!AK28</f>
        <v>0</v>
      </c>
      <c r="CP20" s="303">
        <f>'3º ESO'!AL28</f>
        <v>0</v>
      </c>
      <c r="CQ20" s="303">
        <f>'3º ESO'!AM28</f>
        <v>0</v>
      </c>
      <c r="CR20" s="303">
        <f>'3º ESO'!AN28</f>
        <v>0</v>
      </c>
      <c r="CS20" s="303">
        <f>'3º ESO'!AO28</f>
        <v>0</v>
      </c>
      <c r="CT20" s="303">
        <f>'3º ESO'!AP28</f>
        <v>0</v>
      </c>
      <c r="CU20" s="304">
        <f>'3º ESO'!AQ28</f>
        <v>0</v>
      </c>
    </row>
    <row r="21" spans="1:99" ht="21" customHeight="1">
      <c r="A21" s="66">
        <v>8</v>
      </c>
      <c r="B21" s="28" t="s">
        <v>108</v>
      </c>
      <c r="C21" s="44"/>
      <c r="D21" s="43"/>
      <c r="E21" s="44"/>
      <c r="F21" s="44"/>
      <c r="G21" s="44"/>
      <c r="H21" s="44"/>
      <c r="I21" s="44"/>
      <c r="J21" s="45"/>
      <c r="K21" s="51"/>
      <c r="L21" s="43"/>
      <c r="M21" s="44"/>
      <c r="N21" s="44"/>
      <c r="O21" s="44"/>
      <c r="P21" s="44"/>
      <c r="Q21" s="44"/>
      <c r="R21" s="45"/>
      <c r="S21" s="51"/>
      <c r="T21" s="43"/>
      <c r="U21" s="44"/>
      <c r="V21" s="44"/>
      <c r="W21" s="44"/>
      <c r="X21" s="44"/>
      <c r="Y21" s="44"/>
      <c r="Z21" s="45"/>
      <c r="AA21" s="51"/>
      <c r="AB21" s="43"/>
      <c r="AC21" s="44"/>
      <c r="AD21" s="44"/>
      <c r="AE21" s="44"/>
      <c r="AF21" s="44"/>
      <c r="AG21" s="44"/>
      <c r="AH21" s="45"/>
      <c r="AI21" s="51"/>
      <c r="AJ21" s="43"/>
      <c r="AK21" s="44"/>
      <c r="AL21" s="44"/>
      <c r="AM21" s="44"/>
      <c r="AN21" s="44"/>
      <c r="AO21" s="44"/>
      <c r="AP21" s="45"/>
      <c r="AQ21" s="51"/>
      <c r="AR21" s="43"/>
      <c r="AS21" s="44"/>
      <c r="AT21" s="44"/>
      <c r="AU21" s="44"/>
      <c r="AV21" s="44"/>
      <c r="AW21" s="44"/>
      <c r="AX21" s="45"/>
      <c r="AY21" s="51"/>
      <c r="AZ21" s="43"/>
      <c r="BA21" s="44"/>
      <c r="BB21" s="44"/>
      <c r="BC21" s="44"/>
      <c r="BD21" s="44"/>
      <c r="BE21" s="44"/>
      <c r="BF21" s="45"/>
      <c r="BG21" s="129"/>
      <c r="BH21" s="44"/>
      <c r="BI21" s="44"/>
      <c r="BJ21" s="44"/>
      <c r="BK21" s="44"/>
      <c r="BL21" s="44"/>
      <c r="BM21" s="44"/>
      <c r="BN21" s="45"/>
      <c r="BO21" s="44"/>
      <c r="BP21" s="43"/>
      <c r="BQ21" s="44"/>
      <c r="BR21" s="44"/>
      <c r="BS21" s="44"/>
      <c r="BT21" s="44"/>
      <c r="BU21" s="44"/>
      <c r="BV21" s="44"/>
      <c r="BW21" s="201"/>
      <c r="BX21" s="44"/>
      <c r="BY21" s="43"/>
      <c r="BZ21" s="44"/>
      <c r="CA21" s="44"/>
      <c r="CB21" s="44"/>
      <c r="CC21" s="44"/>
      <c r="CD21" s="44"/>
      <c r="CE21" s="44"/>
      <c r="CF21" s="268" t="str">
        <f>IF(CN21&lt;ESCALA!$E$7,"NI",IF(CN21&lt;ESCALA!$E$8,"EP",IF(CN21&lt;ESCALA!$E$9,"C",IF(CN21&lt;ESCALA!$E$10,"R","E"))))</f>
        <v>NI</v>
      </c>
      <c r="CG21" s="267" t="str">
        <f>IF(CO21&lt;ESCALA!$E$7,"NI",IF(CO21&lt;ESCALA!$E$8,"EP",IF(CO21&lt;ESCALA!$E$9,"C",IF(CO21&lt;ESCALA!$E$10,"R","E"))))</f>
        <v>NI</v>
      </c>
      <c r="CH21" s="267" t="str">
        <f>IF(CP21&lt;ESCALA!$E$7,"NI",IF(CP21&lt;ESCALA!$E$8,"EP",IF(CP21&lt;ESCALA!$E$9,"C",IF(CP21&lt;ESCALA!$E$10,"R","E"))))</f>
        <v>NI</v>
      </c>
      <c r="CI21" s="267" t="str">
        <f>IF(CQ21&lt;ESCALA!$E$7,"NI",IF(CQ21&lt;ESCALA!$E$8,"EP",IF(CQ21&lt;ESCALA!$E$9,"C",IF(CQ21&lt;ESCALA!$E$10,"R","E"))))</f>
        <v>NI</v>
      </c>
      <c r="CJ21" s="267" t="str">
        <f>IF(CR21&lt;ESCALA!$E$7,"NI",IF(CR21&lt;ESCALA!$E$8,"EP",IF(CR21&lt;ESCALA!$E$9,"C",IF(CR21&lt;ESCALA!$E$10,"R","E"))))</f>
        <v>NI</v>
      </c>
      <c r="CK21" s="267" t="str">
        <f>IF(CS21&lt;ESCALA!$E$7,"NI",IF(CS21&lt;ESCALA!$E$8,"EP",IF(CS21&lt;ESCALA!$E$9,"C",IF(CS21&lt;ESCALA!$E$10,"R","E"))))</f>
        <v>NI</v>
      </c>
      <c r="CL21" s="267" t="str">
        <f>IF(CT21&lt;ESCALA!$E$7,"NI",IF(CT21&lt;ESCALA!$E$8,"EP",IF(CT21&lt;ESCALA!$E$9,"C",IF(CT21&lt;ESCALA!$E$10,"R","E"))))</f>
        <v>NI</v>
      </c>
      <c r="CM21" s="269" t="str">
        <f>IF(CU21&lt;ESCALA!$E$7,"NI",IF(CU21&lt;ESCALA!$E$8,"EP",IF(CU21&lt;ESCALA!$E$9,"C",IF(CU21&lt;ESCALA!$E$10,"R","E"))))</f>
        <v>NI</v>
      </c>
      <c r="CN21" s="302">
        <f>'3º ESO'!AJ29</f>
        <v>0</v>
      </c>
      <c r="CO21" s="303">
        <f>'3º ESO'!AK29</f>
        <v>0</v>
      </c>
      <c r="CP21" s="303">
        <f>'3º ESO'!AL29</f>
        <v>0</v>
      </c>
      <c r="CQ21" s="303">
        <f>'3º ESO'!AM29</f>
        <v>0</v>
      </c>
      <c r="CR21" s="303">
        <f>'3º ESO'!AN29</f>
        <v>0</v>
      </c>
      <c r="CS21" s="303">
        <f>'3º ESO'!AO29</f>
        <v>0</v>
      </c>
      <c r="CT21" s="303">
        <f>'3º ESO'!AP29</f>
        <v>0</v>
      </c>
      <c r="CU21" s="304">
        <f>'3º ESO'!AQ29</f>
        <v>0</v>
      </c>
    </row>
    <row r="22" spans="1:99" ht="21" customHeight="1">
      <c r="A22" s="29">
        <v>9</v>
      </c>
      <c r="B22" s="30" t="s">
        <v>109</v>
      </c>
      <c r="C22" s="52"/>
      <c r="D22" s="48"/>
      <c r="E22" s="52"/>
      <c r="F22" s="52"/>
      <c r="G22" s="52"/>
      <c r="H22" s="52"/>
      <c r="I22" s="52"/>
      <c r="J22" s="53"/>
      <c r="K22" s="54"/>
      <c r="L22" s="48"/>
      <c r="M22" s="52"/>
      <c r="N22" s="52"/>
      <c r="O22" s="52"/>
      <c r="P22" s="52"/>
      <c r="Q22" s="52"/>
      <c r="R22" s="53"/>
      <c r="S22" s="54"/>
      <c r="T22" s="48"/>
      <c r="U22" s="52"/>
      <c r="V22" s="52"/>
      <c r="W22" s="52"/>
      <c r="X22" s="52"/>
      <c r="Y22" s="52"/>
      <c r="Z22" s="53"/>
      <c r="AA22" s="54"/>
      <c r="AB22" s="48"/>
      <c r="AC22" s="52"/>
      <c r="AD22" s="52"/>
      <c r="AE22" s="52"/>
      <c r="AF22" s="52"/>
      <c r="AG22" s="52"/>
      <c r="AH22" s="53"/>
      <c r="AI22" s="54"/>
      <c r="AJ22" s="48"/>
      <c r="AK22" s="52"/>
      <c r="AL22" s="52"/>
      <c r="AM22" s="52"/>
      <c r="AN22" s="52"/>
      <c r="AO22" s="52"/>
      <c r="AP22" s="53"/>
      <c r="AQ22" s="54"/>
      <c r="AR22" s="48"/>
      <c r="AS22" s="52"/>
      <c r="AT22" s="52"/>
      <c r="AU22" s="52"/>
      <c r="AV22" s="52"/>
      <c r="AW22" s="52"/>
      <c r="AX22" s="53"/>
      <c r="AY22" s="54"/>
      <c r="AZ22" s="48"/>
      <c r="BA22" s="52"/>
      <c r="BB22" s="52"/>
      <c r="BC22" s="52"/>
      <c r="BD22" s="52"/>
      <c r="BE22" s="52"/>
      <c r="BF22" s="53"/>
      <c r="BG22" s="130"/>
      <c r="BH22" s="52"/>
      <c r="BI22" s="52"/>
      <c r="BJ22" s="52"/>
      <c r="BK22" s="52"/>
      <c r="BL22" s="52"/>
      <c r="BM22" s="52"/>
      <c r="BN22" s="53"/>
      <c r="BO22" s="52"/>
      <c r="BP22" s="48"/>
      <c r="BQ22" s="52"/>
      <c r="BR22" s="52"/>
      <c r="BS22" s="52"/>
      <c r="BT22" s="52"/>
      <c r="BU22" s="52"/>
      <c r="BV22" s="52"/>
      <c r="BW22" s="202"/>
      <c r="BX22" s="52"/>
      <c r="BY22" s="48"/>
      <c r="BZ22" s="52"/>
      <c r="CA22" s="52"/>
      <c r="CB22" s="52"/>
      <c r="CC22" s="52"/>
      <c r="CD22" s="52"/>
      <c r="CE22" s="52"/>
      <c r="CF22" s="268" t="str">
        <f>IF(CN22&lt;ESCALA!$E$7,"NI",IF(CN22&lt;ESCALA!$E$8,"EP",IF(CN22&lt;ESCALA!$E$9,"C",IF(CN22&lt;ESCALA!$E$10,"R","E"))))</f>
        <v>NI</v>
      </c>
      <c r="CG22" s="267" t="str">
        <f>IF(CO22&lt;ESCALA!$E$7,"NI",IF(CO22&lt;ESCALA!$E$8,"EP",IF(CO22&lt;ESCALA!$E$9,"C",IF(CO22&lt;ESCALA!$E$10,"R","E"))))</f>
        <v>NI</v>
      </c>
      <c r="CH22" s="267" t="str">
        <f>IF(CP22&lt;ESCALA!$E$7,"NI",IF(CP22&lt;ESCALA!$E$8,"EP",IF(CP22&lt;ESCALA!$E$9,"C",IF(CP22&lt;ESCALA!$E$10,"R","E"))))</f>
        <v>NI</v>
      </c>
      <c r="CI22" s="267" t="str">
        <f>IF(CQ22&lt;ESCALA!$E$7,"NI",IF(CQ22&lt;ESCALA!$E$8,"EP",IF(CQ22&lt;ESCALA!$E$9,"C",IF(CQ22&lt;ESCALA!$E$10,"R","E"))))</f>
        <v>NI</v>
      </c>
      <c r="CJ22" s="267" t="str">
        <f>IF(CR22&lt;ESCALA!$E$7,"NI",IF(CR22&lt;ESCALA!$E$8,"EP",IF(CR22&lt;ESCALA!$E$9,"C",IF(CR22&lt;ESCALA!$E$10,"R","E"))))</f>
        <v>NI</v>
      </c>
      <c r="CK22" s="267" t="str">
        <f>IF(CS22&lt;ESCALA!$E$7,"NI",IF(CS22&lt;ESCALA!$E$8,"EP",IF(CS22&lt;ESCALA!$E$9,"C",IF(CS22&lt;ESCALA!$E$10,"R","E"))))</f>
        <v>NI</v>
      </c>
      <c r="CL22" s="267" t="str">
        <f>IF(CT22&lt;ESCALA!$E$7,"NI",IF(CT22&lt;ESCALA!$E$8,"EP",IF(CT22&lt;ESCALA!$E$9,"C",IF(CT22&lt;ESCALA!$E$10,"R","E"))))</f>
        <v>NI</v>
      </c>
      <c r="CM22" s="269" t="str">
        <f>IF(CU22&lt;ESCALA!$E$7,"NI",IF(CU22&lt;ESCALA!$E$8,"EP",IF(CU22&lt;ESCALA!$E$9,"C",IF(CU22&lt;ESCALA!$E$10,"R","E"))))</f>
        <v>NI</v>
      </c>
      <c r="CN22" s="302">
        <f>'3º ESO'!AJ30</f>
        <v>0</v>
      </c>
      <c r="CO22" s="303">
        <f>'3º ESO'!AK30</f>
        <v>0</v>
      </c>
      <c r="CP22" s="303">
        <f>'3º ESO'!AL30</f>
        <v>0</v>
      </c>
      <c r="CQ22" s="303">
        <f>'3º ESO'!AM30</f>
        <v>0</v>
      </c>
      <c r="CR22" s="303">
        <f>'3º ESO'!AN30</f>
        <v>0</v>
      </c>
      <c r="CS22" s="303">
        <f>'3º ESO'!AO30</f>
        <v>0</v>
      </c>
      <c r="CT22" s="303">
        <f>'3º ESO'!AP30</f>
        <v>0</v>
      </c>
      <c r="CU22" s="304">
        <f>'3º ESO'!AQ30</f>
        <v>0</v>
      </c>
    </row>
    <row r="23" spans="1:99" ht="21" customHeight="1">
      <c r="A23" s="29">
        <v>10</v>
      </c>
      <c r="B23" s="28" t="s">
        <v>110</v>
      </c>
      <c r="C23" s="44"/>
      <c r="D23" s="43"/>
      <c r="E23" s="44"/>
      <c r="F23" s="44"/>
      <c r="G23" s="44"/>
      <c r="H23" s="44"/>
      <c r="I23" s="44"/>
      <c r="J23" s="45"/>
      <c r="K23" s="51"/>
      <c r="L23" s="43"/>
      <c r="M23" s="44"/>
      <c r="N23" s="44"/>
      <c r="O23" s="44"/>
      <c r="P23" s="44"/>
      <c r="Q23" s="44"/>
      <c r="R23" s="45"/>
      <c r="S23" s="51"/>
      <c r="T23" s="43"/>
      <c r="U23" s="44"/>
      <c r="V23" s="44"/>
      <c r="W23" s="44"/>
      <c r="X23" s="44"/>
      <c r="Y23" s="44"/>
      <c r="Z23" s="45"/>
      <c r="AA23" s="51"/>
      <c r="AB23" s="43"/>
      <c r="AC23" s="44"/>
      <c r="AD23" s="44"/>
      <c r="AE23" s="44"/>
      <c r="AF23" s="44"/>
      <c r="AG23" s="44"/>
      <c r="AH23" s="45"/>
      <c r="AI23" s="51"/>
      <c r="AJ23" s="43"/>
      <c r="AK23" s="44"/>
      <c r="AL23" s="44"/>
      <c r="AM23" s="44"/>
      <c r="AN23" s="44"/>
      <c r="AO23" s="44"/>
      <c r="AP23" s="45"/>
      <c r="AQ23" s="51"/>
      <c r="AR23" s="43"/>
      <c r="AS23" s="44"/>
      <c r="AT23" s="44"/>
      <c r="AU23" s="44"/>
      <c r="AV23" s="44"/>
      <c r="AW23" s="44"/>
      <c r="AX23" s="45"/>
      <c r="AY23" s="51"/>
      <c r="AZ23" s="43"/>
      <c r="BA23" s="44"/>
      <c r="BB23" s="44"/>
      <c r="BC23" s="44"/>
      <c r="BD23" s="44"/>
      <c r="BE23" s="44"/>
      <c r="BF23" s="45"/>
      <c r="BG23" s="129"/>
      <c r="BH23" s="44"/>
      <c r="BI23" s="44"/>
      <c r="BJ23" s="44"/>
      <c r="BK23" s="44"/>
      <c r="BL23" s="44"/>
      <c r="BM23" s="44"/>
      <c r="BN23" s="45"/>
      <c r="BO23" s="44"/>
      <c r="BP23" s="43"/>
      <c r="BQ23" s="44"/>
      <c r="BR23" s="44"/>
      <c r="BS23" s="44"/>
      <c r="BT23" s="44"/>
      <c r="BU23" s="44"/>
      <c r="BV23" s="44"/>
      <c r="BW23" s="201"/>
      <c r="BX23" s="44"/>
      <c r="BY23" s="43"/>
      <c r="BZ23" s="44"/>
      <c r="CA23" s="44"/>
      <c r="CB23" s="44"/>
      <c r="CC23" s="44"/>
      <c r="CD23" s="44"/>
      <c r="CE23" s="44"/>
      <c r="CF23" s="268" t="str">
        <f>IF(CN23&lt;ESCALA!$E$7,"NI",IF(CN23&lt;ESCALA!$E$8,"EP",IF(CN23&lt;ESCALA!$E$9,"C",IF(CN23&lt;ESCALA!$E$10,"R","E"))))</f>
        <v>NI</v>
      </c>
      <c r="CG23" s="267" t="str">
        <f>IF(CO23&lt;ESCALA!$E$7,"NI",IF(CO23&lt;ESCALA!$E$8,"EP",IF(CO23&lt;ESCALA!$E$9,"C",IF(CO23&lt;ESCALA!$E$10,"R","E"))))</f>
        <v>NI</v>
      </c>
      <c r="CH23" s="267" t="str">
        <f>IF(CP23&lt;ESCALA!$E$7,"NI",IF(CP23&lt;ESCALA!$E$8,"EP",IF(CP23&lt;ESCALA!$E$9,"C",IF(CP23&lt;ESCALA!$E$10,"R","E"))))</f>
        <v>NI</v>
      </c>
      <c r="CI23" s="267" t="str">
        <f>IF(CQ23&lt;ESCALA!$E$7,"NI",IF(CQ23&lt;ESCALA!$E$8,"EP",IF(CQ23&lt;ESCALA!$E$9,"C",IF(CQ23&lt;ESCALA!$E$10,"R","E"))))</f>
        <v>NI</v>
      </c>
      <c r="CJ23" s="267" t="str">
        <f>IF(CR23&lt;ESCALA!$E$7,"NI",IF(CR23&lt;ESCALA!$E$8,"EP",IF(CR23&lt;ESCALA!$E$9,"C",IF(CR23&lt;ESCALA!$E$10,"R","E"))))</f>
        <v>NI</v>
      </c>
      <c r="CK23" s="267" t="str">
        <f>IF(CS23&lt;ESCALA!$E$7,"NI",IF(CS23&lt;ESCALA!$E$8,"EP",IF(CS23&lt;ESCALA!$E$9,"C",IF(CS23&lt;ESCALA!$E$10,"R","E"))))</f>
        <v>NI</v>
      </c>
      <c r="CL23" s="267" t="str">
        <f>IF(CT23&lt;ESCALA!$E$7,"NI",IF(CT23&lt;ESCALA!$E$8,"EP",IF(CT23&lt;ESCALA!$E$9,"C",IF(CT23&lt;ESCALA!$E$10,"R","E"))))</f>
        <v>NI</v>
      </c>
      <c r="CM23" s="269" t="str">
        <f>IF(CU23&lt;ESCALA!$E$7,"NI",IF(CU23&lt;ESCALA!$E$8,"EP",IF(CU23&lt;ESCALA!$E$9,"C",IF(CU23&lt;ESCALA!$E$10,"R","E"))))</f>
        <v>NI</v>
      </c>
      <c r="CN23" s="302">
        <f>'3º ESO'!AJ31</f>
        <v>0</v>
      </c>
      <c r="CO23" s="303">
        <f>'3º ESO'!AK31</f>
        <v>0</v>
      </c>
      <c r="CP23" s="303">
        <f>'3º ESO'!AL31</f>
        <v>0</v>
      </c>
      <c r="CQ23" s="303">
        <f>'3º ESO'!AM31</f>
        <v>0</v>
      </c>
      <c r="CR23" s="303">
        <f>'3º ESO'!AN31</f>
        <v>0</v>
      </c>
      <c r="CS23" s="303">
        <f>'3º ESO'!AO31</f>
        <v>0</v>
      </c>
      <c r="CT23" s="303">
        <f>'3º ESO'!AP31</f>
        <v>0</v>
      </c>
      <c r="CU23" s="304">
        <f>'3º ESO'!AQ31</f>
        <v>0</v>
      </c>
    </row>
    <row r="24" spans="1:99" ht="21" customHeight="1">
      <c r="A24" s="66">
        <v>11</v>
      </c>
      <c r="B24" s="30" t="s">
        <v>111</v>
      </c>
      <c r="C24" s="52"/>
      <c r="D24" s="48"/>
      <c r="E24" s="52"/>
      <c r="F24" s="52"/>
      <c r="G24" s="52"/>
      <c r="H24" s="52"/>
      <c r="I24" s="52"/>
      <c r="J24" s="53"/>
      <c r="K24" s="54"/>
      <c r="L24" s="48"/>
      <c r="M24" s="52"/>
      <c r="N24" s="52"/>
      <c r="O24" s="52"/>
      <c r="P24" s="52"/>
      <c r="Q24" s="52"/>
      <c r="R24" s="53"/>
      <c r="S24" s="54"/>
      <c r="T24" s="48"/>
      <c r="U24" s="52"/>
      <c r="V24" s="52"/>
      <c r="W24" s="52"/>
      <c r="X24" s="52"/>
      <c r="Y24" s="52"/>
      <c r="Z24" s="53"/>
      <c r="AA24" s="54"/>
      <c r="AB24" s="48"/>
      <c r="AC24" s="52"/>
      <c r="AD24" s="52"/>
      <c r="AE24" s="52"/>
      <c r="AF24" s="52"/>
      <c r="AG24" s="52"/>
      <c r="AH24" s="53"/>
      <c r="AI24" s="54"/>
      <c r="AJ24" s="48"/>
      <c r="AK24" s="52"/>
      <c r="AL24" s="52"/>
      <c r="AM24" s="52"/>
      <c r="AN24" s="52"/>
      <c r="AO24" s="52"/>
      <c r="AP24" s="53"/>
      <c r="AQ24" s="54"/>
      <c r="AR24" s="48"/>
      <c r="AS24" s="52"/>
      <c r="AT24" s="52"/>
      <c r="AU24" s="52"/>
      <c r="AV24" s="52"/>
      <c r="AW24" s="52"/>
      <c r="AX24" s="53"/>
      <c r="AY24" s="54"/>
      <c r="AZ24" s="48"/>
      <c r="BA24" s="52"/>
      <c r="BB24" s="52"/>
      <c r="BC24" s="52"/>
      <c r="BD24" s="52"/>
      <c r="BE24" s="52"/>
      <c r="BF24" s="53"/>
      <c r="BG24" s="130"/>
      <c r="BH24" s="52"/>
      <c r="BI24" s="52"/>
      <c r="BJ24" s="52"/>
      <c r="BK24" s="52"/>
      <c r="BL24" s="52"/>
      <c r="BM24" s="52"/>
      <c r="BN24" s="53"/>
      <c r="BO24" s="52"/>
      <c r="BP24" s="48"/>
      <c r="BQ24" s="52"/>
      <c r="BR24" s="52"/>
      <c r="BS24" s="52"/>
      <c r="BT24" s="52"/>
      <c r="BU24" s="52"/>
      <c r="BV24" s="52"/>
      <c r="BW24" s="202"/>
      <c r="BX24" s="52"/>
      <c r="BY24" s="48"/>
      <c r="BZ24" s="52"/>
      <c r="CA24" s="52"/>
      <c r="CB24" s="52"/>
      <c r="CC24" s="52"/>
      <c r="CD24" s="52"/>
      <c r="CE24" s="52"/>
      <c r="CF24" s="268" t="str">
        <f>IF(CN24&lt;ESCALA!$E$7,"NI",IF(CN24&lt;ESCALA!$E$8,"EP",IF(CN24&lt;ESCALA!$E$9,"C",IF(CN24&lt;ESCALA!$E$10,"R","E"))))</f>
        <v>NI</v>
      </c>
      <c r="CG24" s="267" t="str">
        <f>IF(CO24&lt;ESCALA!$E$7,"NI",IF(CO24&lt;ESCALA!$E$8,"EP",IF(CO24&lt;ESCALA!$E$9,"C",IF(CO24&lt;ESCALA!$E$10,"R","E"))))</f>
        <v>NI</v>
      </c>
      <c r="CH24" s="267" t="str">
        <f>IF(CP24&lt;ESCALA!$E$7,"NI",IF(CP24&lt;ESCALA!$E$8,"EP",IF(CP24&lt;ESCALA!$E$9,"C",IF(CP24&lt;ESCALA!$E$10,"R","E"))))</f>
        <v>NI</v>
      </c>
      <c r="CI24" s="267" t="str">
        <f>IF(CQ24&lt;ESCALA!$E$7,"NI",IF(CQ24&lt;ESCALA!$E$8,"EP",IF(CQ24&lt;ESCALA!$E$9,"C",IF(CQ24&lt;ESCALA!$E$10,"R","E"))))</f>
        <v>NI</v>
      </c>
      <c r="CJ24" s="267" t="str">
        <f>IF(CR24&lt;ESCALA!$E$7,"NI",IF(CR24&lt;ESCALA!$E$8,"EP",IF(CR24&lt;ESCALA!$E$9,"C",IF(CR24&lt;ESCALA!$E$10,"R","E"))))</f>
        <v>NI</v>
      </c>
      <c r="CK24" s="267" t="str">
        <f>IF(CS24&lt;ESCALA!$E$7,"NI",IF(CS24&lt;ESCALA!$E$8,"EP",IF(CS24&lt;ESCALA!$E$9,"C",IF(CS24&lt;ESCALA!$E$10,"R","E"))))</f>
        <v>NI</v>
      </c>
      <c r="CL24" s="267" t="str">
        <f>IF(CT24&lt;ESCALA!$E$7,"NI",IF(CT24&lt;ESCALA!$E$8,"EP",IF(CT24&lt;ESCALA!$E$9,"C",IF(CT24&lt;ESCALA!$E$10,"R","E"))))</f>
        <v>NI</v>
      </c>
      <c r="CM24" s="269" t="str">
        <f>IF(CU24&lt;ESCALA!$E$7,"NI",IF(CU24&lt;ESCALA!$E$8,"EP",IF(CU24&lt;ESCALA!$E$9,"C",IF(CU24&lt;ESCALA!$E$10,"R","E"))))</f>
        <v>NI</v>
      </c>
      <c r="CN24" s="302">
        <f>'3º ESO'!AJ32</f>
        <v>0</v>
      </c>
      <c r="CO24" s="303">
        <f>'3º ESO'!AK32</f>
        <v>0</v>
      </c>
      <c r="CP24" s="303">
        <f>'3º ESO'!AL32</f>
        <v>0</v>
      </c>
      <c r="CQ24" s="303">
        <f>'3º ESO'!AM32</f>
        <v>0</v>
      </c>
      <c r="CR24" s="303">
        <f>'3º ESO'!AN32</f>
        <v>0</v>
      </c>
      <c r="CS24" s="303">
        <f>'3º ESO'!AO32</f>
        <v>0</v>
      </c>
      <c r="CT24" s="303">
        <f>'3º ESO'!AP32</f>
        <v>0</v>
      </c>
      <c r="CU24" s="304">
        <f>'3º ESO'!AQ32</f>
        <v>0</v>
      </c>
    </row>
    <row r="25" spans="1:99" ht="21" customHeight="1">
      <c r="A25" s="29">
        <v>12</v>
      </c>
      <c r="B25" s="28" t="s">
        <v>112</v>
      </c>
      <c r="C25" s="44"/>
      <c r="D25" s="43"/>
      <c r="E25" s="44"/>
      <c r="F25" s="44"/>
      <c r="G25" s="44"/>
      <c r="H25" s="44"/>
      <c r="I25" s="44"/>
      <c r="J25" s="45"/>
      <c r="K25" s="51"/>
      <c r="L25" s="43"/>
      <c r="M25" s="44"/>
      <c r="N25" s="44"/>
      <c r="O25" s="44"/>
      <c r="P25" s="44"/>
      <c r="Q25" s="44"/>
      <c r="R25" s="45"/>
      <c r="S25" s="51"/>
      <c r="T25" s="43"/>
      <c r="U25" s="44"/>
      <c r="V25" s="44"/>
      <c r="W25" s="44"/>
      <c r="X25" s="44"/>
      <c r="Y25" s="44"/>
      <c r="Z25" s="45"/>
      <c r="AA25" s="51"/>
      <c r="AB25" s="43"/>
      <c r="AC25" s="44"/>
      <c r="AD25" s="44"/>
      <c r="AE25" s="44"/>
      <c r="AF25" s="44"/>
      <c r="AG25" s="44"/>
      <c r="AH25" s="45"/>
      <c r="AI25" s="51"/>
      <c r="AJ25" s="43"/>
      <c r="AK25" s="44"/>
      <c r="AL25" s="44"/>
      <c r="AM25" s="44"/>
      <c r="AN25" s="44"/>
      <c r="AO25" s="44"/>
      <c r="AP25" s="45"/>
      <c r="AQ25" s="51"/>
      <c r="AR25" s="43"/>
      <c r="AS25" s="44"/>
      <c r="AT25" s="44"/>
      <c r="AU25" s="44"/>
      <c r="AV25" s="44"/>
      <c r="AW25" s="44"/>
      <c r="AX25" s="45"/>
      <c r="AY25" s="51"/>
      <c r="AZ25" s="43"/>
      <c r="BA25" s="44"/>
      <c r="BB25" s="44"/>
      <c r="BC25" s="44"/>
      <c r="BD25" s="44"/>
      <c r="BE25" s="44"/>
      <c r="BF25" s="45"/>
      <c r="BG25" s="129"/>
      <c r="BH25" s="44"/>
      <c r="BI25" s="44"/>
      <c r="BJ25" s="44"/>
      <c r="BK25" s="44"/>
      <c r="BL25" s="44"/>
      <c r="BM25" s="44"/>
      <c r="BN25" s="45"/>
      <c r="BO25" s="44"/>
      <c r="BP25" s="43"/>
      <c r="BQ25" s="44"/>
      <c r="BR25" s="44"/>
      <c r="BS25" s="44"/>
      <c r="BT25" s="44"/>
      <c r="BU25" s="44"/>
      <c r="BV25" s="44"/>
      <c r="BW25" s="201"/>
      <c r="BX25" s="44"/>
      <c r="BY25" s="43"/>
      <c r="BZ25" s="44"/>
      <c r="CA25" s="44"/>
      <c r="CB25" s="44"/>
      <c r="CC25" s="44"/>
      <c r="CD25" s="44"/>
      <c r="CE25" s="44"/>
      <c r="CF25" s="268" t="str">
        <f>IF(CN25&lt;ESCALA!$E$7,"NI",IF(CN25&lt;ESCALA!$E$8,"EP",IF(CN25&lt;ESCALA!$E$9,"C",IF(CN25&lt;ESCALA!$E$10,"R","E"))))</f>
        <v>NI</v>
      </c>
      <c r="CG25" s="267" t="str">
        <f>IF(CO25&lt;ESCALA!$E$7,"NI",IF(CO25&lt;ESCALA!$E$8,"EP",IF(CO25&lt;ESCALA!$E$9,"C",IF(CO25&lt;ESCALA!$E$10,"R","E"))))</f>
        <v>NI</v>
      </c>
      <c r="CH25" s="267" t="str">
        <f>IF(CP25&lt;ESCALA!$E$7,"NI",IF(CP25&lt;ESCALA!$E$8,"EP",IF(CP25&lt;ESCALA!$E$9,"C",IF(CP25&lt;ESCALA!$E$10,"R","E"))))</f>
        <v>NI</v>
      </c>
      <c r="CI25" s="267" t="str">
        <f>IF(CQ25&lt;ESCALA!$E$7,"NI",IF(CQ25&lt;ESCALA!$E$8,"EP",IF(CQ25&lt;ESCALA!$E$9,"C",IF(CQ25&lt;ESCALA!$E$10,"R","E"))))</f>
        <v>NI</v>
      </c>
      <c r="CJ25" s="267" t="str">
        <f>IF(CR25&lt;ESCALA!$E$7,"NI",IF(CR25&lt;ESCALA!$E$8,"EP",IF(CR25&lt;ESCALA!$E$9,"C",IF(CR25&lt;ESCALA!$E$10,"R","E"))))</f>
        <v>NI</v>
      </c>
      <c r="CK25" s="267" t="str">
        <f>IF(CS25&lt;ESCALA!$E$7,"NI",IF(CS25&lt;ESCALA!$E$8,"EP",IF(CS25&lt;ESCALA!$E$9,"C",IF(CS25&lt;ESCALA!$E$10,"R","E"))))</f>
        <v>NI</v>
      </c>
      <c r="CL25" s="267" t="str">
        <f>IF(CT25&lt;ESCALA!$E$7,"NI",IF(CT25&lt;ESCALA!$E$8,"EP",IF(CT25&lt;ESCALA!$E$9,"C",IF(CT25&lt;ESCALA!$E$10,"R","E"))))</f>
        <v>NI</v>
      </c>
      <c r="CM25" s="269" t="str">
        <f>IF(CU25&lt;ESCALA!$E$7,"NI",IF(CU25&lt;ESCALA!$E$8,"EP",IF(CU25&lt;ESCALA!$E$9,"C",IF(CU25&lt;ESCALA!$E$10,"R","E"))))</f>
        <v>NI</v>
      </c>
      <c r="CN25" s="302">
        <f>'3º ESO'!AJ33</f>
        <v>0</v>
      </c>
      <c r="CO25" s="303">
        <f>'3º ESO'!AK33</f>
        <v>0</v>
      </c>
      <c r="CP25" s="303">
        <f>'3º ESO'!AL33</f>
        <v>0</v>
      </c>
      <c r="CQ25" s="303">
        <f>'3º ESO'!AM33</f>
        <v>0</v>
      </c>
      <c r="CR25" s="303">
        <f>'3º ESO'!AN33</f>
        <v>0</v>
      </c>
      <c r="CS25" s="303">
        <f>'3º ESO'!AO33</f>
        <v>0</v>
      </c>
      <c r="CT25" s="303">
        <f>'3º ESO'!AP33</f>
        <v>0</v>
      </c>
      <c r="CU25" s="304">
        <f>'3º ESO'!AQ33</f>
        <v>0</v>
      </c>
    </row>
    <row r="26" spans="1:99" ht="21" customHeight="1">
      <c r="A26" s="29">
        <v>13</v>
      </c>
      <c r="B26" s="30" t="s">
        <v>113</v>
      </c>
      <c r="C26" s="52"/>
      <c r="D26" s="48"/>
      <c r="E26" s="52"/>
      <c r="F26" s="52"/>
      <c r="G26" s="52"/>
      <c r="H26" s="52"/>
      <c r="I26" s="52"/>
      <c r="J26" s="53"/>
      <c r="K26" s="54"/>
      <c r="L26" s="48"/>
      <c r="M26" s="52"/>
      <c r="N26" s="52"/>
      <c r="O26" s="52"/>
      <c r="P26" s="52"/>
      <c r="Q26" s="52"/>
      <c r="R26" s="53"/>
      <c r="S26" s="54"/>
      <c r="T26" s="48"/>
      <c r="U26" s="52"/>
      <c r="V26" s="52"/>
      <c r="W26" s="52"/>
      <c r="X26" s="52"/>
      <c r="Y26" s="52"/>
      <c r="Z26" s="53"/>
      <c r="AA26" s="54"/>
      <c r="AB26" s="48"/>
      <c r="AC26" s="52"/>
      <c r="AD26" s="52"/>
      <c r="AE26" s="52"/>
      <c r="AF26" s="52"/>
      <c r="AG26" s="52"/>
      <c r="AH26" s="53"/>
      <c r="AI26" s="54"/>
      <c r="AJ26" s="48"/>
      <c r="AK26" s="52"/>
      <c r="AL26" s="52"/>
      <c r="AM26" s="52"/>
      <c r="AN26" s="52"/>
      <c r="AO26" s="52"/>
      <c r="AP26" s="53"/>
      <c r="AQ26" s="54"/>
      <c r="AR26" s="48"/>
      <c r="AS26" s="52"/>
      <c r="AT26" s="52"/>
      <c r="AU26" s="52"/>
      <c r="AV26" s="52"/>
      <c r="AW26" s="52"/>
      <c r="AX26" s="53"/>
      <c r="AY26" s="54"/>
      <c r="AZ26" s="48"/>
      <c r="BA26" s="52"/>
      <c r="BB26" s="52"/>
      <c r="BC26" s="52"/>
      <c r="BD26" s="52"/>
      <c r="BE26" s="52"/>
      <c r="BF26" s="53"/>
      <c r="BG26" s="130"/>
      <c r="BH26" s="52"/>
      <c r="BI26" s="52"/>
      <c r="BJ26" s="52"/>
      <c r="BK26" s="52"/>
      <c r="BL26" s="52"/>
      <c r="BM26" s="52"/>
      <c r="BN26" s="53"/>
      <c r="BO26" s="52"/>
      <c r="BP26" s="48"/>
      <c r="BQ26" s="52"/>
      <c r="BR26" s="52"/>
      <c r="BS26" s="52"/>
      <c r="BT26" s="52"/>
      <c r="BU26" s="52"/>
      <c r="BV26" s="52"/>
      <c r="BW26" s="202"/>
      <c r="BX26" s="52"/>
      <c r="BY26" s="48"/>
      <c r="BZ26" s="52"/>
      <c r="CA26" s="52"/>
      <c r="CB26" s="52"/>
      <c r="CC26" s="52"/>
      <c r="CD26" s="52"/>
      <c r="CE26" s="52"/>
      <c r="CF26" s="268" t="str">
        <f>IF(CN26&lt;ESCALA!$E$7,"NI",IF(CN26&lt;ESCALA!$E$8,"EP",IF(CN26&lt;ESCALA!$E$9,"C",IF(CN26&lt;ESCALA!$E$10,"R","E"))))</f>
        <v>NI</v>
      </c>
      <c r="CG26" s="267" t="str">
        <f>IF(CO26&lt;ESCALA!$E$7,"NI",IF(CO26&lt;ESCALA!$E$8,"EP",IF(CO26&lt;ESCALA!$E$9,"C",IF(CO26&lt;ESCALA!$E$10,"R","E"))))</f>
        <v>NI</v>
      </c>
      <c r="CH26" s="267" t="str">
        <f>IF(CP26&lt;ESCALA!$E$7,"NI",IF(CP26&lt;ESCALA!$E$8,"EP",IF(CP26&lt;ESCALA!$E$9,"C",IF(CP26&lt;ESCALA!$E$10,"R","E"))))</f>
        <v>NI</v>
      </c>
      <c r="CI26" s="267" t="str">
        <f>IF(CQ26&lt;ESCALA!$E$7,"NI",IF(CQ26&lt;ESCALA!$E$8,"EP",IF(CQ26&lt;ESCALA!$E$9,"C",IF(CQ26&lt;ESCALA!$E$10,"R","E"))))</f>
        <v>NI</v>
      </c>
      <c r="CJ26" s="267" t="str">
        <f>IF(CR26&lt;ESCALA!$E$7,"NI",IF(CR26&lt;ESCALA!$E$8,"EP",IF(CR26&lt;ESCALA!$E$9,"C",IF(CR26&lt;ESCALA!$E$10,"R","E"))))</f>
        <v>NI</v>
      </c>
      <c r="CK26" s="267" t="str">
        <f>IF(CS26&lt;ESCALA!$E$7,"NI",IF(CS26&lt;ESCALA!$E$8,"EP",IF(CS26&lt;ESCALA!$E$9,"C",IF(CS26&lt;ESCALA!$E$10,"R","E"))))</f>
        <v>NI</v>
      </c>
      <c r="CL26" s="267" t="str">
        <f>IF(CT26&lt;ESCALA!$E$7,"NI",IF(CT26&lt;ESCALA!$E$8,"EP",IF(CT26&lt;ESCALA!$E$9,"C",IF(CT26&lt;ESCALA!$E$10,"R","E"))))</f>
        <v>NI</v>
      </c>
      <c r="CM26" s="269" t="str">
        <f>IF(CU26&lt;ESCALA!$E$7,"NI",IF(CU26&lt;ESCALA!$E$8,"EP",IF(CU26&lt;ESCALA!$E$9,"C",IF(CU26&lt;ESCALA!$E$10,"R","E"))))</f>
        <v>NI</v>
      </c>
      <c r="CN26" s="302">
        <f>'3º ESO'!AJ34</f>
        <v>0</v>
      </c>
      <c r="CO26" s="303">
        <f>'3º ESO'!AK34</f>
        <v>0</v>
      </c>
      <c r="CP26" s="303">
        <f>'3º ESO'!AL34</f>
        <v>0</v>
      </c>
      <c r="CQ26" s="303">
        <f>'3º ESO'!AM34</f>
        <v>0</v>
      </c>
      <c r="CR26" s="303">
        <f>'3º ESO'!AN34</f>
        <v>0</v>
      </c>
      <c r="CS26" s="303">
        <f>'3º ESO'!AO34</f>
        <v>0</v>
      </c>
      <c r="CT26" s="303">
        <f>'3º ESO'!AP34</f>
        <v>0</v>
      </c>
      <c r="CU26" s="304">
        <f>'3º ESO'!AQ34</f>
        <v>0</v>
      </c>
    </row>
    <row r="27" spans="1:99" ht="21" customHeight="1">
      <c r="A27" s="66">
        <v>14</v>
      </c>
      <c r="B27" s="28" t="s">
        <v>114</v>
      </c>
      <c r="C27" s="55"/>
      <c r="D27" s="43"/>
      <c r="E27" s="55"/>
      <c r="F27" s="55"/>
      <c r="G27" s="55"/>
      <c r="H27" s="55"/>
      <c r="I27" s="55"/>
      <c r="J27" s="56"/>
      <c r="K27" s="57"/>
      <c r="L27" s="43"/>
      <c r="M27" s="55"/>
      <c r="N27" s="55"/>
      <c r="O27" s="55"/>
      <c r="P27" s="55"/>
      <c r="Q27" s="55"/>
      <c r="R27" s="56"/>
      <c r="S27" s="57"/>
      <c r="T27" s="43"/>
      <c r="U27" s="55"/>
      <c r="V27" s="55"/>
      <c r="W27" s="55"/>
      <c r="X27" s="55"/>
      <c r="Y27" s="55"/>
      <c r="Z27" s="56"/>
      <c r="AA27" s="57"/>
      <c r="AB27" s="43"/>
      <c r="AC27" s="55"/>
      <c r="AD27" s="55"/>
      <c r="AE27" s="55"/>
      <c r="AF27" s="55"/>
      <c r="AG27" s="55"/>
      <c r="AH27" s="56"/>
      <c r="AI27" s="57"/>
      <c r="AJ27" s="43"/>
      <c r="AK27" s="55"/>
      <c r="AL27" s="55"/>
      <c r="AM27" s="55"/>
      <c r="AN27" s="55"/>
      <c r="AO27" s="55"/>
      <c r="AP27" s="56"/>
      <c r="AQ27" s="57"/>
      <c r="AR27" s="43"/>
      <c r="AS27" s="55"/>
      <c r="AT27" s="55"/>
      <c r="AU27" s="55"/>
      <c r="AV27" s="55"/>
      <c r="AW27" s="55"/>
      <c r="AX27" s="56"/>
      <c r="AY27" s="57"/>
      <c r="AZ27" s="43"/>
      <c r="BA27" s="55"/>
      <c r="BB27" s="55"/>
      <c r="BC27" s="55"/>
      <c r="BD27" s="55"/>
      <c r="BE27" s="55"/>
      <c r="BF27" s="56"/>
      <c r="BG27" s="131"/>
      <c r="BH27" s="55"/>
      <c r="BI27" s="55"/>
      <c r="BJ27" s="55"/>
      <c r="BK27" s="55"/>
      <c r="BL27" s="55"/>
      <c r="BM27" s="55"/>
      <c r="BN27" s="56"/>
      <c r="BO27" s="55"/>
      <c r="BP27" s="43"/>
      <c r="BQ27" s="55"/>
      <c r="BR27" s="55"/>
      <c r="BS27" s="55"/>
      <c r="BT27" s="55"/>
      <c r="BU27" s="55"/>
      <c r="BV27" s="55"/>
      <c r="BW27" s="206"/>
      <c r="BX27" s="55"/>
      <c r="BY27" s="43"/>
      <c r="BZ27" s="55"/>
      <c r="CA27" s="55"/>
      <c r="CB27" s="55"/>
      <c r="CC27" s="55"/>
      <c r="CD27" s="55"/>
      <c r="CE27" s="55"/>
      <c r="CF27" s="268" t="str">
        <f>IF(CN27&lt;ESCALA!$E$7,"NI",IF(CN27&lt;ESCALA!$E$8,"EP",IF(CN27&lt;ESCALA!$E$9,"C",IF(CN27&lt;ESCALA!$E$10,"R","E"))))</f>
        <v>NI</v>
      </c>
      <c r="CG27" s="267" t="str">
        <f>IF(CO27&lt;ESCALA!$E$7,"NI",IF(CO27&lt;ESCALA!$E$8,"EP",IF(CO27&lt;ESCALA!$E$9,"C",IF(CO27&lt;ESCALA!$E$10,"R","E"))))</f>
        <v>NI</v>
      </c>
      <c r="CH27" s="267" t="str">
        <f>IF(CP27&lt;ESCALA!$E$7,"NI",IF(CP27&lt;ESCALA!$E$8,"EP",IF(CP27&lt;ESCALA!$E$9,"C",IF(CP27&lt;ESCALA!$E$10,"R","E"))))</f>
        <v>NI</v>
      </c>
      <c r="CI27" s="267" t="str">
        <f>IF(CQ27&lt;ESCALA!$E$7,"NI",IF(CQ27&lt;ESCALA!$E$8,"EP",IF(CQ27&lt;ESCALA!$E$9,"C",IF(CQ27&lt;ESCALA!$E$10,"R","E"))))</f>
        <v>NI</v>
      </c>
      <c r="CJ27" s="267" t="str">
        <f>IF(CR27&lt;ESCALA!$E$7,"NI",IF(CR27&lt;ESCALA!$E$8,"EP",IF(CR27&lt;ESCALA!$E$9,"C",IF(CR27&lt;ESCALA!$E$10,"R","E"))))</f>
        <v>NI</v>
      </c>
      <c r="CK27" s="267" t="str">
        <f>IF(CS27&lt;ESCALA!$E$7,"NI",IF(CS27&lt;ESCALA!$E$8,"EP",IF(CS27&lt;ESCALA!$E$9,"C",IF(CS27&lt;ESCALA!$E$10,"R","E"))))</f>
        <v>NI</v>
      </c>
      <c r="CL27" s="267" t="str">
        <f>IF(CT27&lt;ESCALA!$E$7,"NI",IF(CT27&lt;ESCALA!$E$8,"EP",IF(CT27&lt;ESCALA!$E$9,"C",IF(CT27&lt;ESCALA!$E$10,"R","E"))))</f>
        <v>NI</v>
      </c>
      <c r="CM27" s="269" t="str">
        <f>IF(CU27&lt;ESCALA!$E$7,"NI",IF(CU27&lt;ESCALA!$E$8,"EP",IF(CU27&lt;ESCALA!$E$9,"C",IF(CU27&lt;ESCALA!$E$10,"R","E"))))</f>
        <v>NI</v>
      </c>
      <c r="CN27" s="302">
        <f>'3º ESO'!AJ35</f>
        <v>0</v>
      </c>
      <c r="CO27" s="303">
        <f>'3º ESO'!AK35</f>
        <v>0</v>
      </c>
      <c r="CP27" s="303">
        <f>'3º ESO'!AL35</f>
        <v>0</v>
      </c>
      <c r="CQ27" s="303">
        <f>'3º ESO'!AM35</f>
        <v>0</v>
      </c>
      <c r="CR27" s="303">
        <f>'3º ESO'!AN35</f>
        <v>0</v>
      </c>
      <c r="CS27" s="303">
        <f>'3º ESO'!AO35</f>
        <v>0</v>
      </c>
      <c r="CT27" s="303">
        <f>'3º ESO'!AP35</f>
        <v>0</v>
      </c>
      <c r="CU27" s="304">
        <f>'3º ESO'!AQ35</f>
        <v>0</v>
      </c>
    </row>
    <row r="28" spans="1:99" ht="21" customHeight="1">
      <c r="A28" s="29">
        <v>15</v>
      </c>
      <c r="B28" s="30" t="s">
        <v>115</v>
      </c>
      <c r="C28" s="52"/>
      <c r="D28" s="48"/>
      <c r="E28" s="52"/>
      <c r="F28" s="52"/>
      <c r="G28" s="52"/>
      <c r="H28" s="52"/>
      <c r="I28" s="52"/>
      <c r="J28" s="53"/>
      <c r="K28" s="54"/>
      <c r="L28" s="48"/>
      <c r="M28" s="52"/>
      <c r="N28" s="52"/>
      <c r="O28" s="52"/>
      <c r="P28" s="52"/>
      <c r="Q28" s="52"/>
      <c r="R28" s="53"/>
      <c r="S28" s="54"/>
      <c r="T28" s="48"/>
      <c r="U28" s="52"/>
      <c r="V28" s="52"/>
      <c r="W28" s="52"/>
      <c r="X28" s="52"/>
      <c r="Y28" s="52"/>
      <c r="Z28" s="53"/>
      <c r="AA28" s="54"/>
      <c r="AB28" s="48"/>
      <c r="AC28" s="52"/>
      <c r="AD28" s="52"/>
      <c r="AE28" s="52"/>
      <c r="AF28" s="52"/>
      <c r="AG28" s="52"/>
      <c r="AH28" s="53"/>
      <c r="AI28" s="54"/>
      <c r="AJ28" s="48"/>
      <c r="AK28" s="52"/>
      <c r="AL28" s="52"/>
      <c r="AM28" s="52"/>
      <c r="AN28" s="52"/>
      <c r="AO28" s="52"/>
      <c r="AP28" s="53"/>
      <c r="AQ28" s="54"/>
      <c r="AR28" s="48"/>
      <c r="AS28" s="52"/>
      <c r="AT28" s="52"/>
      <c r="AU28" s="52"/>
      <c r="AV28" s="52"/>
      <c r="AW28" s="52"/>
      <c r="AX28" s="53"/>
      <c r="AY28" s="54"/>
      <c r="AZ28" s="48"/>
      <c r="BA28" s="52"/>
      <c r="BB28" s="52"/>
      <c r="BC28" s="52"/>
      <c r="BD28" s="52"/>
      <c r="BE28" s="52"/>
      <c r="BF28" s="53"/>
      <c r="BG28" s="130"/>
      <c r="BH28" s="52"/>
      <c r="BI28" s="52"/>
      <c r="BJ28" s="52"/>
      <c r="BK28" s="52"/>
      <c r="BL28" s="52"/>
      <c r="BM28" s="52"/>
      <c r="BN28" s="53"/>
      <c r="BO28" s="52"/>
      <c r="BP28" s="48"/>
      <c r="BQ28" s="52"/>
      <c r="BR28" s="52"/>
      <c r="BS28" s="52"/>
      <c r="BT28" s="52"/>
      <c r="BU28" s="52"/>
      <c r="BV28" s="52"/>
      <c r="BW28" s="202"/>
      <c r="BX28" s="52"/>
      <c r="BY28" s="48"/>
      <c r="BZ28" s="52"/>
      <c r="CA28" s="52"/>
      <c r="CB28" s="52"/>
      <c r="CC28" s="52"/>
      <c r="CD28" s="52"/>
      <c r="CE28" s="52"/>
      <c r="CF28" s="268" t="str">
        <f>IF(CN28&lt;ESCALA!$E$7,"NI",IF(CN28&lt;ESCALA!$E$8,"EP",IF(CN28&lt;ESCALA!$E$9,"C",IF(CN28&lt;ESCALA!$E$10,"R","E"))))</f>
        <v>NI</v>
      </c>
      <c r="CG28" s="267" t="str">
        <f>IF(CO28&lt;ESCALA!$E$7,"NI",IF(CO28&lt;ESCALA!$E$8,"EP",IF(CO28&lt;ESCALA!$E$9,"C",IF(CO28&lt;ESCALA!$E$10,"R","E"))))</f>
        <v>NI</v>
      </c>
      <c r="CH28" s="267" t="str">
        <f>IF(CP28&lt;ESCALA!$E$7,"NI",IF(CP28&lt;ESCALA!$E$8,"EP",IF(CP28&lt;ESCALA!$E$9,"C",IF(CP28&lt;ESCALA!$E$10,"R","E"))))</f>
        <v>NI</v>
      </c>
      <c r="CI28" s="267" t="str">
        <f>IF(CQ28&lt;ESCALA!$E$7,"NI",IF(CQ28&lt;ESCALA!$E$8,"EP",IF(CQ28&lt;ESCALA!$E$9,"C",IF(CQ28&lt;ESCALA!$E$10,"R","E"))))</f>
        <v>NI</v>
      </c>
      <c r="CJ28" s="267" t="str">
        <f>IF(CR28&lt;ESCALA!$E$7,"NI",IF(CR28&lt;ESCALA!$E$8,"EP",IF(CR28&lt;ESCALA!$E$9,"C",IF(CR28&lt;ESCALA!$E$10,"R","E"))))</f>
        <v>NI</v>
      </c>
      <c r="CK28" s="267" t="str">
        <f>IF(CS28&lt;ESCALA!$E$7,"NI",IF(CS28&lt;ESCALA!$E$8,"EP",IF(CS28&lt;ESCALA!$E$9,"C",IF(CS28&lt;ESCALA!$E$10,"R","E"))))</f>
        <v>NI</v>
      </c>
      <c r="CL28" s="267" t="str">
        <f>IF(CT28&lt;ESCALA!$E$7,"NI",IF(CT28&lt;ESCALA!$E$8,"EP",IF(CT28&lt;ESCALA!$E$9,"C",IF(CT28&lt;ESCALA!$E$10,"R","E"))))</f>
        <v>NI</v>
      </c>
      <c r="CM28" s="269" t="str">
        <f>IF(CU28&lt;ESCALA!$E$7,"NI",IF(CU28&lt;ESCALA!$E$8,"EP",IF(CU28&lt;ESCALA!$E$9,"C",IF(CU28&lt;ESCALA!$E$10,"R","E"))))</f>
        <v>NI</v>
      </c>
      <c r="CN28" s="302">
        <f>'3º ESO'!AJ36</f>
        <v>0</v>
      </c>
      <c r="CO28" s="303">
        <f>'3º ESO'!AK36</f>
        <v>0</v>
      </c>
      <c r="CP28" s="303">
        <f>'3º ESO'!AL36</f>
        <v>0</v>
      </c>
      <c r="CQ28" s="303">
        <f>'3º ESO'!AM36</f>
        <v>0</v>
      </c>
      <c r="CR28" s="303">
        <f>'3º ESO'!AN36</f>
        <v>0</v>
      </c>
      <c r="CS28" s="303">
        <f>'3º ESO'!AO36</f>
        <v>0</v>
      </c>
      <c r="CT28" s="303">
        <f>'3º ESO'!AP36</f>
        <v>0</v>
      </c>
      <c r="CU28" s="304">
        <f>'3º ESO'!AQ36</f>
        <v>0</v>
      </c>
    </row>
    <row r="29" spans="1:99" ht="21" customHeight="1">
      <c r="A29" s="29">
        <v>16</v>
      </c>
      <c r="B29" s="28" t="s">
        <v>116</v>
      </c>
      <c r="C29" s="44"/>
      <c r="D29" s="43"/>
      <c r="E29" s="44"/>
      <c r="F29" s="44"/>
      <c r="G29" s="44"/>
      <c r="H29" s="44"/>
      <c r="I29" s="44"/>
      <c r="J29" s="45"/>
      <c r="K29" s="51"/>
      <c r="L29" s="43"/>
      <c r="M29" s="44"/>
      <c r="N29" s="44"/>
      <c r="O29" s="44"/>
      <c r="P29" s="44"/>
      <c r="Q29" s="44"/>
      <c r="R29" s="45"/>
      <c r="S29" s="51"/>
      <c r="T29" s="43"/>
      <c r="U29" s="44"/>
      <c r="V29" s="44"/>
      <c r="W29" s="44"/>
      <c r="X29" s="44"/>
      <c r="Y29" s="44"/>
      <c r="Z29" s="45"/>
      <c r="AA29" s="51"/>
      <c r="AB29" s="43"/>
      <c r="AC29" s="44"/>
      <c r="AD29" s="44"/>
      <c r="AE29" s="44"/>
      <c r="AF29" s="44"/>
      <c r="AG29" s="44"/>
      <c r="AH29" s="45"/>
      <c r="AI29" s="51"/>
      <c r="AJ29" s="43"/>
      <c r="AK29" s="44"/>
      <c r="AL29" s="44"/>
      <c r="AM29" s="44"/>
      <c r="AN29" s="44"/>
      <c r="AO29" s="44"/>
      <c r="AP29" s="45"/>
      <c r="AQ29" s="51"/>
      <c r="AR29" s="43"/>
      <c r="AS29" s="44"/>
      <c r="AT29" s="44"/>
      <c r="AU29" s="44"/>
      <c r="AV29" s="44"/>
      <c r="AW29" s="44"/>
      <c r="AX29" s="45"/>
      <c r="AY29" s="51"/>
      <c r="AZ29" s="43"/>
      <c r="BA29" s="44"/>
      <c r="BB29" s="44"/>
      <c r="BC29" s="44"/>
      <c r="BD29" s="44"/>
      <c r="BE29" s="44"/>
      <c r="BF29" s="45"/>
      <c r="BG29" s="129"/>
      <c r="BH29" s="44"/>
      <c r="BI29" s="44"/>
      <c r="BJ29" s="44"/>
      <c r="BK29" s="44"/>
      <c r="BL29" s="44"/>
      <c r="BM29" s="44"/>
      <c r="BN29" s="45"/>
      <c r="BO29" s="44"/>
      <c r="BP29" s="43"/>
      <c r="BQ29" s="44"/>
      <c r="BR29" s="44"/>
      <c r="BS29" s="44"/>
      <c r="BT29" s="44"/>
      <c r="BU29" s="44"/>
      <c r="BV29" s="44"/>
      <c r="BW29" s="201"/>
      <c r="BX29" s="44"/>
      <c r="BY29" s="43"/>
      <c r="BZ29" s="44"/>
      <c r="CA29" s="44"/>
      <c r="CB29" s="44"/>
      <c r="CC29" s="44"/>
      <c r="CD29" s="44"/>
      <c r="CE29" s="44"/>
      <c r="CF29" s="268" t="str">
        <f>IF(CN29&lt;ESCALA!$E$7,"NI",IF(CN29&lt;ESCALA!$E$8,"EP",IF(CN29&lt;ESCALA!$E$9,"C",IF(CN29&lt;ESCALA!$E$10,"R","E"))))</f>
        <v>NI</v>
      </c>
      <c r="CG29" s="267" t="str">
        <f>IF(CO29&lt;ESCALA!$E$7,"NI",IF(CO29&lt;ESCALA!$E$8,"EP",IF(CO29&lt;ESCALA!$E$9,"C",IF(CO29&lt;ESCALA!$E$10,"R","E"))))</f>
        <v>NI</v>
      </c>
      <c r="CH29" s="267" t="str">
        <f>IF(CP29&lt;ESCALA!$E$7,"NI",IF(CP29&lt;ESCALA!$E$8,"EP",IF(CP29&lt;ESCALA!$E$9,"C",IF(CP29&lt;ESCALA!$E$10,"R","E"))))</f>
        <v>NI</v>
      </c>
      <c r="CI29" s="267" t="str">
        <f>IF(CQ29&lt;ESCALA!$E$7,"NI",IF(CQ29&lt;ESCALA!$E$8,"EP",IF(CQ29&lt;ESCALA!$E$9,"C",IF(CQ29&lt;ESCALA!$E$10,"R","E"))))</f>
        <v>NI</v>
      </c>
      <c r="CJ29" s="267" t="str">
        <f>IF(CR29&lt;ESCALA!$E$7,"NI",IF(CR29&lt;ESCALA!$E$8,"EP",IF(CR29&lt;ESCALA!$E$9,"C",IF(CR29&lt;ESCALA!$E$10,"R","E"))))</f>
        <v>NI</v>
      </c>
      <c r="CK29" s="267" t="str">
        <f>IF(CS29&lt;ESCALA!$E$7,"NI",IF(CS29&lt;ESCALA!$E$8,"EP",IF(CS29&lt;ESCALA!$E$9,"C",IF(CS29&lt;ESCALA!$E$10,"R","E"))))</f>
        <v>NI</v>
      </c>
      <c r="CL29" s="267" t="str">
        <f>IF(CT29&lt;ESCALA!$E$7,"NI",IF(CT29&lt;ESCALA!$E$8,"EP",IF(CT29&lt;ESCALA!$E$9,"C",IF(CT29&lt;ESCALA!$E$10,"R","E"))))</f>
        <v>NI</v>
      </c>
      <c r="CM29" s="269" t="str">
        <f>IF(CU29&lt;ESCALA!$E$7,"NI",IF(CU29&lt;ESCALA!$E$8,"EP",IF(CU29&lt;ESCALA!$E$9,"C",IF(CU29&lt;ESCALA!$E$10,"R","E"))))</f>
        <v>NI</v>
      </c>
      <c r="CN29" s="302">
        <f>'3º ESO'!AJ37</f>
        <v>0</v>
      </c>
      <c r="CO29" s="303">
        <f>'3º ESO'!AK37</f>
        <v>0</v>
      </c>
      <c r="CP29" s="303">
        <f>'3º ESO'!AL37</f>
        <v>0</v>
      </c>
      <c r="CQ29" s="303">
        <f>'3º ESO'!AM37</f>
        <v>0</v>
      </c>
      <c r="CR29" s="303">
        <f>'3º ESO'!AN37</f>
        <v>0</v>
      </c>
      <c r="CS29" s="303">
        <f>'3º ESO'!AO37</f>
        <v>0</v>
      </c>
      <c r="CT29" s="303">
        <f>'3º ESO'!AP37</f>
        <v>0</v>
      </c>
      <c r="CU29" s="304">
        <f>'3º ESO'!AQ37</f>
        <v>0</v>
      </c>
    </row>
    <row r="30" spans="1:99" ht="21" customHeight="1">
      <c r="A30" s="66">
        <v>17</v>
      </c>
      <c r="B30" s="30" t="s">
        <v>117</v>
      </c>
      <c r="C30" s="52"/>
      <c r="D30" s="48"/>
      <c r="E30" s="52"/>
      <c r="F30" s="52"/>
      <c r="G30" s="52"/>
      <c r="H30" s="52"/>
      <c r="I30" s="52"/>
      <c r="J30" s="53"/>
      <c r="K30" s="54"/>
      <c r="L30" s="48"/>
      <c r="M30" s="52"/>
      <c r="N30" s="52"/>
      <c r="O30" s="52"/>
      <c r="P30" s="52"/>
      <c r="Q30" s="52"/>
      <c r="R30" s="53"/>
      <c r="S30" s="54"/>
      <c r="T30" s="48"/>
      <c r="U30" s="52"/>
      <c r="V30" s="52"/>
      <c r="W30" s="52"/>
      <c r="X30" s="52"/>
      <c r="Y30" s="52"/>
      <c r="Z30" s="53"/>
      <c r="AA30" s="54"/>
      <c r="AB30" s="48"/>
      <c r="AC30" s="52"/>
      <c r="AD30" s="52"/>
      <c r="AE30" s="52"/>
      <c r="AF30" s="52"/>
      <c r="AG30" s="52"/>
      <c r="AH30" s="53"/>
      <c r="AI30" s="54"/>
      <c r="AJ30" s="48"/>
      <c r="AK30" s="52"/>
      <c r="AL30" s="52"/>
      <c r="AM30" s="52"/>
      <c r="AN30" s="52"/>
      <c r="AO30" s="52"/>
      <c r="AP30" s="53"/>
      <c r="AQ30" s="54"/>
      <c r="AR30" s="48"/>
      <c r="AS30" s="52"/>
      <c r="AT30" s="52"/>
      <c r="AU30" s="52"/>
      <c r="AV30" s="52"/>
      <c r="AW30" s="52"/>
      <c r="AX30" s="53"/>
      <c r="AY30" s="54"/>
      <c r="AZ30" s="48"/>
      <c r="BA30" s="52"/>
      <c r="BB30" s="52"/>
      <c r="BC30" s="52"/>
      <c r="BD30" s="52"/>
      <c r="BE30" s="52"/>
      <c r="BF30" s="53"/>
      <c r="BG30" s="130"/>
      <c r="BH30" s="52"/>
      <c r="BI30" s="52"/>
      <c r="BJ30" s="52"/>
      <c r="BK30" s="52"/>
      <c r="BL30" s="52"/>
      <c r="BM30" s="52"/>
      <c r="BN30" s="53"/>
      <c r="BO30" s="52"/>
      <c r="BP30" s="48"/>
      <c r="BQ30" s="52"/>
      <c r="BR30" s="52"/>
      <c r="BS30" s="52"/>
      <c r="BT30" s="52"/>
      <c r="BU30" s="52"/>
      <c r="BV30" s="52"/>
      <c r="BW30" s="202"/>
      <c r="BX30" s="52"/>
      <c r="BY30" s="48"/>
      <c r="BZ30" s="52"/>
      <c r="CA30" s="52"/>
      <c r="CB30" s="52"/>
      <c r="CC30" s="52"/>
      <c r="CD30" s="52"/>
      <c r="CE30" s="52"/>
      <c r="CF30" s="268" t="str">
        <f>IF(CN30&lt;ESCALA!$E$7,"NI",IF(CN30&lt;ESCALA!$E$8,"EP",IF(CN30&lt;ESCALA!$E$9,"C",IF(CN30&lt;ESCALA!$E$10,"R","E"))))</f>
        <v>NI</v>
      </c>
      <c r="CG30" s="267" t="str">
        <f>IF(CO30&lt;ESCALA!$E$7,"NI",IF(CO30&lt;ESCALA!$E$8,"EP",IF(CO30&lt;ESCALA!$E$9,"C",IF(CO30&lt;ESCALA!$E$10,"R","E"))))</f>
        <v>NI</v>
      </c>
      <c r="CH30" s="267" t="str">
        <f>IF(CP30&lt;ESCALA!$E$7,"NI",IF(CP30&lt;ESCALA!$E$8,"EP",IF(CP30&lt;ESCALA!$E$9,"C",IF(CP30&lt;ESCALA!$E$10,"R","E"))))</f>
        <v>NI</v>
      </c>
      <c r="CI30" s="267" t="str">
        <f>IF(CQ30&lt;ESCALA!$E$7,"NI",IF(CQ30&lt;ESCALA!$E$8,"EP",IF(CQ30&lt;ESCALA!$E$9,"C",IF(CQ30&lt;ESCALA!$E$10,"R","E"))))</f>
        <v>NI</v>
      </c>
      <c r="CJ30" s="267" t="str">
        <f>IF(CR30&lt;ESCALA!$E$7,"NI",IF(CR30&lt;ESCALA!$E$8,"EP",IF(CR30&lt;ESCALA!$E$9,"C",IF(CR30&lt;ESCALA!$E$10,"R","E"))))</f>
        <v>NI</v>
      </c>
      <c r="CK30" s="267" t="str">
        <f>IF(CS30&lt;ESCALA!$E$7,"NI",IF(CS30&lt;ESCALA!$E$8,"EP",IF(CS30&lt;ESCALA!$E$9,"C",IF(CS30&lt;ESCALA!$E$10,"R","E"))))</f>
        <v>NI</v>
      </c>
      <c r="CL30" s="267" t="str">
        <f>IF(CT30&lt;ESCALA!$E$7,"NI",IF(CT30&lt;ESCALA!$E$8,"EP",IF(CT30&lt;ESCALA!$E$9,"C",IF(CT30&lt;ESCALA!$E$10,"R","E"))))</f>
        <v>NI</v>
      </c>
      <c r="CM30" s="269" t="str">
        <f>IF(CU30&lt;ESCALA!$E$7,"NI",IF(CU30&lt;ESCALA!$E$8,"EP",IF(CU30&lt;ESCALA!$E$9,"C",IF(CU30&lt;ESCALA!$E$10,"R","E"))))</f>
        <v>NI</v>
      </c>
      <c r="CN30" s="302">
        <f>'3º ESO'!AJ38</f>
        <v>0</v>
      </c>
      <c r="CO30" s="303">
        <f>'3º ESO'!AK38</f>
        <v>0</v>
      </c>
      <c r="CP30" s="303">
        <f>'3º ESO'!AL38</f>
        <v>0</v>
      </c>
      <c r="CQ30" s="303">
        <f>'3º ESO'!AM38</f>
        <v>0</v>
      </c>
      <c r="CR30" s="303">
        <f>'3º ESO'!AN38</f>
        <v>0</v>
      </c>
      <c r="CS30" s="303">
        <f>'3º ESO'!AO38</f>
        <v>0</v>
      </c>
      <c r="CT30" s="303">
        <f>'3º ESO'!AP38</f>
        <v>0</v>
      </c>
      <c r="CU30" s="304">
        <f>'3º ESO'!AQ38</f>
        <v>0</v>
      </c>
    </row>
    <row r="31" spans="1:99" ht="21" customHeight="1">
      <c r="A31" s="29">
        <v>18</v>
      </c>
      <c r="B31" s="28" t="s">
        <v>118</v>
      </c>
      <c r="C31" s="44"/>
      <c r="D31" s="43"/>
      <c r="E31" s="44"/>
      <c r="F31" s="44"/>
      <c r="G31" s="44"/>
      <c r="H31" s="44"/>
      <c r="I31" s="44"/>
      <c r="J31" s="45"/>
      <c r="K31" s="51"/>
      <c r="L31" s="43"/>
      <c r="M31" s="44"/>
      <c r="N31" s="44"/>
      <c r="O31" s="44"/>
      <c r="P31" s="44"/>
      <c r="Q31" s="44"/>
      <c r="R31" s="45"/>
      <c r="S31" s="51"/>
      <c r="T31" s="43"/>
      <c r="U31" s="44"/>
      <c r="V31" s="44"/>
      <c r="W31" s="44"/>
      <c r="X31" s="44"/>
      <c r="Y31" s="44"/>
      <c r="Z31" s="45"/>
      <c r="AA31" s="51"/>
      <c r="AB31" s="43"/>
      <c r="AC31" s="44"/>
      <c r="AD31" s="44"/>
      <c r="AE31" s="44"/>
      <c r="AF31" s="44"/>
      <c r="AG31" s="44"/>
      <c r="AH31" s="45"/>
      <c r="AI31" s="51"/>
      <c r="AJ31" s="43"/>
      <c r="AK31" s="44"/>
      <c r="AL31" s="44"/>
      <c r="AM31" s="44"/>
      <c r="AN31" s="44"/>
      <c r="AO31" s="44"/>
      <c r="AP31" s="45"/>
      <c r="AQ31" s="51"/>
      <c r="AR31" s="43"/>
      <c r="AS31" s="44"/>
      <c r="AT31" s="44"/>
      <c r="AU31" s="44"/>
      <c r="AV31" s="44"/>
      <c r="AW31" s="44"/>
      <c r="AX31" s="45"/>
      <c r="AY31" s="51"/>
      <c r="AZ31" s="43"/>
      <c r="BA31" s="44"/>
      <c r="BB31" s="44"/>
      <c r="BC31" s="44"/>
      <c r="BD31" s="44"/>
      <c r="BE31" s="44"/>
      <c r="BF31" s="45"/>
      <c r="BG31" s="129"/>
      <c r="BH31" s="44"/>
      <c r="BI31" s="44"/>
      <c r="BJ31" s="44"/>
      <c r="BK31" s="44"/>
      <c r="BL31" s="44"/>
      <c r="BM31" s="44"/>
      <c r="BN31" s="45"/>
      <c r="BO31" s="44"/>
      <c r="BP31" s="43"/>
      <c r="BQ31" s="44"/>
      <c r="BR31" s="44"/>
      <c r="BS31" s="44"/>
      <c r="BT31" s="44"/>
      <c r="BU31" s="44"/>
      <c r="BV31" s="44"/>
      <c r="BW31" s="201"/>
      <c r="BX31" s="44"/>
      <c r="BY31" s="43"/>
      <c r="BZ31" s="44"/>
      <c r="CA31" s="44"/>
      <c r="CB31" s="44"/>
      <c r="CC31" s="44"/>
      <c r="CD31" s="44"/>
      <c r="CE31" s="44"/>
      <c r="CF31" s="268" t="str">
        <f>IF(CN31&lt;ESCALA!$E$7,"NI",IF(CN31&lt;ESCALA!$E$8,"EP",IF(CN31&lt;ESCALA!$E$9,"C",IF(CN31&lt;ESCALA!$E$10,"R","E"))))</f>
        <v>NI</v>
      </c>
      <c r="CG31" s="267" t="str">
        <f>IF(CO31&lt;ESCALA!$E$7,"NI",IF(CO31&lt;ESCALA!$E$8,"EP",IF(CO31&lt;ESCALA!$E$9,"C",IF(CO31&lt;ESCALA!$E$10,"R","E"))))</f>
        <v>NI</v>
      </c>
      <c r="CH31" s="267" t="str">
        <f>IF(CP31&lt;ESCALA!$E$7,"NI",IF(CP31&lt;ESCALA!$E$8,"EP",IF(CP31&lt;ESCALA!$E$9,"C",IF(CP31&lt;ESCALA!$E$10,"R","E"))))</f>
        <v>NI</v>
      </c>
      <c r="CI31" s="267" t="str">
        <f>IF(CQ31&lt;ESCALA!$E$7,"NI",IF(CQ31&lt;ESCALA!$E$8,"EP",IF(CQ31&lt;ESCALA!$E$9,"C",IF(CQ31&lt;ESCALA!$E$10,"R","E"))))</f>
        <v>NI</v>
      </c>
      <c r="CJ31" s="267" t="str">
        <f>IF(CR31&lt;ESCALA!$E$7,"NI",IF(CR31&lt;ESCALA!$E$8,"EP",IF(CR31&lt;ESCALA!$E$9,"C",IF(CR31&lt;ESCALA!$E$10,"R","E"))))</f>
        <v>NI</v>
      </c>
      <c r="CK31" s="267" t="str">
        <f>IF(CS31&lt;ESCALA!$E$7,"NI",IF(CS31&lt;ESCALA!$E$8,"EP",IF(CS31&lt;ESCALA!$E$9,"C",IF(CS31&lt;ESCALA!$E$10,"R","E"))))</f>
        <v>NI</v>
      </c>
      <c r="CL31" s="267" t="str">
        <f>IF(CT31&lt;ESCALA!$E$7,"NI",IF(CT31&lt;ESCALA!$E$8,"EP",IF(CT31&lt;ESCALA!$E$9,"C",IF(CT31&lt;ESCALA!$E$10,"R","E"))))</f>
        <v>NI</v>
      </c>
      <c r="CM31" s="269" t="str">
        <f>IF(CU31&lt;ESCALA!$E$7,"NI",IF(CU31&lt;ESCALA!$E$8,"EP",IF(CU31&lt;ESCALA!$E$9,"C",IF(CU31&lt;ESCALA!$E$10,"R","E"))))</f>
        <v>NI</v>
      </c>
      <c r="CN31" s="302">
        <f>'3º ESO'!AJ39</f>
        <v>0</v>
      </c>
      <c r="CO31" s="303">
        <f>'3º ESO'!AK39</f>
        <v>0</v>
      </c>
      <c r="CP31" s="303">
        <f>'3º ESO'!AL39</f>
        <v>0</v>
      </c>
      <c r="CQ31" s="303">
        <f>'3º ESO'!AM39</f>
        <v>0</v>
      </c>
      <c r="CR31" s="303">
        <f>'3º ESO'!AN39</f>
        <v>0</v>
      </c>
      <c r="CS31" s="303">
        <f>'3º ESO'!AO39</f>
        <v>0</v>
      </c>
      <c r="CT31" s="303">
        <f>'3º ESO'!AP39</f>
        <v>0</v>
      </c>
      <c r="CU31" s="304">
        <f>'3º ESO'!AQ39</f>
        <v>0</v>
      </c>
    </row>
    <row r="32" spans="1:99" ht="21" customHeight="1">
      <c r="A32" s="29">
        <v>19</v>
      </c>
      <c r="B32" s="30" t="s">
        <v>119</v>
      </c>
      <c r="C32" s="52"/>
      <c r="D32" s="48"/>
      <c r="E32" s="52"/>
      <c r="F32" s="52"/>
      <c r="G32" s="52"/>
      <c r="H32" s="52"/>
      <c r="I32" s="52"/>
      <c r="J32" s="53"/>
      <c r="K32" s="54"/>
      <c r="L32" s="48"/>
      <c r="M32" s="52"/>
      <c r="N32" s="52"/>
      <c r="O32" s="52"/>
      <c r="P32" s="52"/>
      <c r="Q32" s="52"/>
      <c r="R32" s="53"/>
      <c r="S32" s="54"/>
      <c r="T32" s="48"/>
      <c r="U32" s="52"/>
      <c r="V32" s="52"/>
      <c r="W32" s="52"/>
      <c r="X32" s="52"/>
      <c r="Y32" s="52"/>
      <c r="Z32" s="53"/>
      <c r="AA32" s="54"/>
      <c r="AB32" s="48"/>
      <c r="AC32" s="52"/>
      <c r="AD32" s="52"/>
      <c r="AE32" s="52"/>
      <c r="AF32" s="52"/>
      <c r="AG32" s="52"/>
      <c r="AH32" s="53"/>
      <c r="AI32" s="54"/>
      <c r="AJ32" s="48"/>
      <c r="AK32" s="52"/>
      <c r="AL32" s="52"/>
      <c r="AM32" s="52"/>
      <c r="AN32" s="52"/>
      <c r="AO32" s="52"/>
      <c r="AP32" s="53"/>
      <c r="AQ32" s="54"/>
      <c r="AR32" s="48"/>
      <c r="AS32" s="52"/>
      <c r="AT32" s="52"/>
      <c r="AU32" s="52"/>
      <c r="AV32" s="52"/>
      <c r="AW32" s="52"/>
      <c r="AX32" s="53"/>
      <c r="AY32" s="54"/>
      <c r="AZ32" s="48"/>
      <c r="BA32" s="52"/>
      <c r="BB32" s="52"/>
      <c r="BC32" s="52"/>
      <c r="BD32" s="52"/>
      <c r="BE32" s="52"/>
      <c r="BF32" s="53"/>
      <c r="BG32" s="130"/>
      <c r="BH32" s="52"/>
      <c r="BI32" s="52"/>
      <c r="BJ32" s="52"/>
      <c r="BK32" s="52"/>
      <c r="BL32" s="52"/>
      <c r="BM32" s="52"/>
      <c r="BN32" s="53"/>
      <c r="BO32" s="52"/>
      <c r="BP32" s="48"/>
      <c r="BQ32" s="52"/>
      <c r="BR32" s="52"/>
      <c r="BS32" s="52"/>
      <c r="BT32" s="52"/>
      <c r="BU32" s="52"/>
      <c r="BV32" s="52"/>
      <c r="BW32" s="202"/>
      <c r="BX32" s="52"/>
      <c r="BY32" s="48"/>
      <c r="BZ32" s="52"/>
      <c r="CA32" s="52"/>
      <c r="CB32" s="52"/>
      <c r="CC32" s="52"/>
      <c r="CD32" s="52"/>
      <c r="CE32" s="52"/>
      <c r="CF32" s="268" t="str">
        <f>IF(CN32&lt;ESCALA!$E$7,"NI",IF(CN32&lt;ESCALA!$E$8,"EP",IF(CN32&lt;ESCALA!$E$9,"C",IF(CN32&lt;ESCALA!$E$10,"R","E"))))</f>
        <v>NI</v>
      </c>
      <c r="CG32" s="267" t="str">
        <f>IF(CO32&lt;ESCALA!$E$7,"NI",IF(CO32&lt;ESCALA!$E$8,"EP",IF(CO32&lt;ESCALA!$E$9,"C",IF(CO32&lt;ESCALA!$E$10,"R","E"))))</f>
        <v>NI</v>
      </c>
      <c r="CH32" s="267" t="str">
        <f>IF(CP32&lt;ESCALA!$E$7,"NI",IF(CP32&lt;ESCALA!$E$8,"EP",IF(CP32&lt;ESCALA!$E$9,"C",IF(CP32&lt;ESCALA!$E$10,"R","E"))))</f>
        <v>NI</v>
      </c>
      <c r="CI32" s="267" t="str">
        <f>IF(CQ32&lt;ESCALA!$E$7,"NI",IF(CQ32&lt;ESCALA!$E$8,"EP",IF(CQ32&lt;ESCALA!$E$9,"C",IF(CQ32&lt;ESCALA!$E$10,"R","E"))))</f>
        <v>NI</v>
      </c>
      <c r="CJ32" s="267" t="str">
        <f>IF(CR32&lt;ESCALA!$E$7,"NI",IF(CR32&lt;ESCALA!$E$8,"EP",IF(CR32&lt;ESCALA!$E$9,"C",IF(CR32&lt;ESCALA!$E$10,"R","E"))))</f>
        <v>NI</v>
      </c>
      <c r="CK32" s="267" t="str">
        <f>IF(CS32&lt;ESCALA!$E$7,"NI",IF(CS32&lt;ESCALA!$E$8,"EP",IF(CS32&lt;ESCALA!$E$9,"C",IF(CS32&lt;ESCALA!$E$10,"R","E"))))</f>
        <v>NI</v>
      </c>
      <c r="CL32" s="267" t="str">
        <f>IF(CT32&lt;ESCALA!$E$7,"NI",IF(CT32&lt;ESCALA!$E$8,"EP",IF(CT32&lt;ESCALA!$E$9,"C",IF(CT32&lt;ESCALA!$E$10,"R","E"))))</f>
        <v>NI</v>
      </c>
      <c r="CM32" s="269" t="str">
        <f>IF(CU32&lt;ESCALA!$E$7,"NI",IF(CU32&lt;ESCALA!$E$8,"EP",IF(CU32&lt;ESCALA!$E$9,"C",IF(CU32&lt;ESCALA!$E$10,"R","E"))))</f>
        <v>NI</v>
      </c>
      <c r="CN32" s="302">
        <f>'3º ESO'!AJ40</f>
        <v>0</v>
      </c>
      <c r="CO32" s="303">
        <f>'3º ESO'!AK40</f>
        <v>0</v>
      </c>
      <c r="CP32" s="303">
        <f>'3º ESO'!AL40</f>
        <v>0</v>
      </c>
      <c r="CQ32" s="303">
        <f>'3º ESO'!AM40</f>
        <v>0</v>
      </c>
      <c r="CR32" s="303">
        <f>'3º ESO'!AN40</f>
        <v>0</v>
      </c>
      <c r="CS32" s="303">
        <f>'3º ESO'!AO40</f>
        <v>0</v>
      </c>
      <c r="CT32" s="303">
        <f>'3º ESO'!AP40</f>
        <v>0</v>
      </c>
      <c r="CU32" s="304">
        <f>'3º ESO'!AQ40</f>
        <v>0</v>
      </c>
    </row>
    <row r="33" spans="1:99" ht="21" customHeight="1">
      <c r="A33" s="66">
        <v>20</v>
      </c>
      <c r="B33" s="28" t="s">
        <v>120</v>
      </c>
      <c r="C33" s="44"/>
      <c r="D33" s="43"/>
      <c r="E33" s="44"/>
      <c r="F33" s="44"/>
      <c r="G33" s="44"/>
      <c r="H33" s="44"/>
      <c r="I33" s="44"/>
      <c r="J33" s="45"/>
      <c r="K33" s="51"/>
      <c r="L33" s="43"/>
      <c r="M33" s="44"/>
      <c r="N33" s="44"/>
      <c r="O33" s="44"/>
      <c r="P33" s="44"/>
      <c r="Q33" s="44"/>
      <c r="R33" s="45"/>
      <c r="S33" s="51"/>
      <c r="T33" s="43"/>
      <c r="U33" s="44"/>
      <c r="V33" s="44"/>
      <c r="W33" s="44"/>
      <c r="X33" s="44"/>
      <c r="Y33" s="44"/>
      <c r="Z33" s="45"/>
      <c r="AA33" s="51"/>
      <c r="AB33" s="43"/>
      <c r="AC33" s="44"/>
      <c r="AD33" s="44"/>
      <c r="AE33" s="44"/>
      <c r="AF33" s="44"/>
      <c r="AG33" s="44"/>
      <c r="AH33" s="45"/>
      <c r="AI33" s="51"/>
      <c r="AJ33" s="43"/>
      <c r="AK33" s="44"/>
      <c r="AL33" s="44"/>
      <c r="AM33" s="44"/>
      <c r="AN33" s="44"/>
      <c r="AO33" s="44"/>
      <c r="AP33" s="45"/>
      <c r="AQ33" s="51"/>
      <c r="AR33" s="43"/>
      <c r="AS33" s="44"/>
      <c r="AT33" s="44"/>
      <c r="AU33" s="44"/>
      <c r="AV33" s="44"/>
      <c r="AW33" s="44"/>
      <c r="AX33" s="45"/>
      <c r="AY33" s="51"/>
      <c r="AZ33" s="43"/>
      <c r="BA33" s="44"/>
      <c r="BB33" s="44"/>
      <c r="BC33" s="44"/>
      <c r="BD33" s="44"/>
      <c r="BE33" s="44"/>
      <c r="BF33" s="45"/>
      <c r="BG33" s="129"/>
      <c r="BH33" s="44"/>
      <c r="BI33" s="44"/>
      <c r="BJ33" s="44"/>
      <c r="BK33" s="44"/>
      <c r="BL33" s="44"/>
      <c r="BM33" s="44"/>
      <c r="BN33" s="45"/>
      <c r="BO33" s="44"/>
      <c r="BP33" s="43"/>
      <c r="BQ33" s="44"/>
      <c r="BR33" s="44"/>
      <c r="BS33" s="44"/>
      <c r="BT33" s="44"/>
      <c r="BU33" s="44"/>
      <c r="BV33" s="44"/>
      <c r="BW33" s="201"/>
      <c r="BX33" s="44"/>
      <c r="BY33" s="43"/>
      <c r="BZ33" s="44"/>
      <c r="CA33" s="44"/>
      <c r="CB33" s="44"/>
      <c r="CC33" s="44"/>
      <c r="CD33" s="44"/>
      <c r="CE33" s="44"/>
      <c r="CF33" s="268" t="str">
        <f>IF(CN33&lt;ESCALA!$E$7,"NI",IF(CN33&lt;ESCALA!$E$8,"EP",IF(CN33&lt;ESCALA!$E$9,"C",IF(CN33&lt;ESCALA!$E$10,"R","E"))))</f>
        <v>NI</v>
      </c>
      <c r="CG33" s="267" t="str">
        <f>IF(CO33&lt;ESCALA!$E$7,"NI",IF(CO33&lt;ESCALA!$E$8,"EP",IF(CO33&lt;ESCALA!$E$9,"C",IF(CO33&lt;ESCALA!$E$10,"R","E"))))</f>
        <v>NI</v>
      </c>
      <c r="CH33" s="267" t="str">
        <f>IF(CP33&lt;ESCALA!$E$7,"NI",IF(CP33&lt;ESCALA!$E$8,"EP",IF(CP33&lt;ESCALA!$E$9,"C",IF(CP33&lt;ESCALA!$E$10,"R","E"))))</f>
        <v>NI</v>
      </c>
      <c r="CI33" s="267" t="str">
        <f>IF(CQ33&lt;ESCALA!$E$7,"NI",IF(CQ33&lt;ESCALA!$E$8,"EP",IF(CQ33&lt;ESCALA!$E$9,"C",IF(CQ33&lt;ESCALA!$E$10,"R","E"))))</f>
        <v>NI</v>
      </c>
      <c r="CJ33" s="267" t="str">
        <f>IF(CR33&lt;ESCALA!$E$7,"NI",IF(CR33&lt;ESCALA!$E$8,"EP",IF(CR33&lt;ESCALA!$E$9,"C",IF(CR33&lt;ESCALA!$E$10,"R","E"))))</f>
        <v>NI</v>
      </c>
      <c r="CK33" s="267" t="str">
        <f>IF(CS33&lt;ESCALA!$E$7,"NI",IF(CS33&lt;ESCALA!$E$8,"EP",IF(CS33&lt;ESCALA!$E$9,"C",IF(CS33&lt;ESCALA!$E$10,"R","E"))))</f>
        <v>NI</v>
      </c>
      <c r="CL33" s="267" t="str">
        <f>IF(CT33&lt;ESCALA!$E$7,"NI",IF(CT33&lt;ESCALA!$E$8,"EP",IF(CT33&lt;ESCALA!$E$9,"C",IF(CT33&lt;ESCALA!$E$10,"R","E"))))</f>
        <v>NI</v>
      </c>
      <c r="CM33" s="269" t="str">
        <f>IF(CU33&lt;ESCALA!$E$7,"NI",IF(CU33&lt;ESCALA!$E$8,"EP",IF(CU33&lt;ESCALA!$E$9,"C",IF(CU33&lt;ESCALA!$E$10,"R","E"))))</f>
        <v>NI</v>
      </c>
      <c r="CN33" s="302">
        <f>'3º ESO'!AJ41</f>
        <v>0</v>
      </c>
      <c r="CO33" s="303">
        <f>'3º ESO'!AK41</f>
        <v>0</v>
      </c>
      <c r="CP33" s="303">
        <f>'3º ESO'!AL41</f>
        <v>0</v>
      </c>
      <c r="CQ33" s="303">
        <f>'3º ESO'!AM41</f>
        <v>0</v>
      </c>
      <c r="CR33" s="303">
        <f>'3º ESO'!AN41</f>
        <v>0</v>
      </c>
      <c r="CS33" s="303">
        <f>'3º ESO'!AO41</f>
        <v>0</v>
      </c>
      <c r="CT33" s="303">
        <f>'3º ESO'!AP41</f>
        <v>0</v>
      </c>
      <c r="CU33" s="304">
        <f>'3º ESO'!AQ41</f>
        <v>0</v>
      </c>
    </row>
    <row r="34" spans="1:99" ht="21" customHeight="1">
      <c r="A34" s="29">
        <v>21</v>
      </c>
      <c r="B34" s="30" t="s">
        <v>121</v>
      </c>
      <c r="C34" s="52"/>
      <c r="D34" s="48"/>
      <c r="E34" s="52"/>
      <c r="F34" s="52"/>
      <c r="G34" s="52"/>
      <c r="H34" s="52"/>
      <c r="I34" s="52"/>
      <c r="J34" s="53"/>
      <c r="K34" s="54"/>
      <c r="L34" s="48"/>
      <c r="M34" s="52"/>
      <c r="N34" s="52"/>
      <c r="O34" s="52"/>
      <c r="P34" s="52"/>
      <c r="Q34" s="52"/>
      <c r="R34" s="53"/>
      <c r="S34" s="54"/>
      <c r="T34" s="48"/>
      <c r="U34" s="52"/>
      <c r="V34" s="52"/>
      <c r="W34" s="52"/>
      <c r="X34" s="52"/>
      <c r="Y34" s="52"/>
      <c r="Z34" s="53"/>
      <c r="AA34" s="54"/>
      <c r="AB34" s="48"/>
      <c r="AC34" s="52"/>
      <c r="AD34" s="52"/>
      <c r="AE34" s="52"/>
      <c r="AF34" s="52"/>
      <c r="AG34" s="52"/>
      <c r="AH34" s="53"/>
      <c r="AI34" s="54"/>
      <c r="AJ34" s="48"/>
      <c r="AK34" s="52"/>
      <c r="AL34" s="52"/>
      <c r="AM34" s="52"/>
      <c r="AN34" s="52"/>
      <c r="AO34" s="52"/>
      <c r="AP34" s="53"/>
      <c r="AQ34" s="54"/>
      <c r="AR34" s="48"/>
      <c r="AS34" s="52"/>
      <c r="AT34" s="52"/>
      <c r="AU34" s="52"/>
      <c r="AV34" s="52"/>
      <c r="AW34" s="52"/>
      <c r="AX34" s="53"/>
      <c r="AY34" s="54"/>
      <c r="AZ34" s="48"/>
      <c r="BA34" s="52"/>
      <c r="BB34" s="52"/>
      <c r="BC34" s="52"/>
      <c r="BD34" s="52"/>
      <c r="BE34" s="52"/>
      <c r="BF34" s="53"/>
      <c r="BG34" s="130"/>
      <c r="BH34" s="52"/>
      <c r="BI34" s="52"/>
      <c r="BJ34" s="52"/>
      <c r="BK34" s="52"/>
      <c r="BL34" s="52"/>
      <c r="BM34" s="52"/>
      <c r="BN34" s="53"/>
      <c r="BO34" s="52"/>
      <c r="BP34" s="48"/>
      <c r="BQ34" s="52"/>
      <c r="BR34" s="52"/>
      <c r="BS34" s="52"/>
      <c r="BT34" s="52"/>
      <c r="BU34" s="52"/>
      <c r="BV34" s="52"/>
      <c r="BW34" s="202"/>
      <c r="BX34" s="52"/>
      <c r="BY34" s="48"/>
      <c r="BZ34" s="52"/>
      <c r="CA34" s="52"/>
      <c r="CB34" s="52"/>
      <c r="CC34" s="52"/>
      <c r="CD34" s="52"/>
      <c r="CE34" s="52"/>
      <c r="CF34" s="268" t="str">
        <f>IF(CN34&lt;ESCALA!$E$7,"NI",IF(CN34&lt;ESCALA!$E$8,"EP",IF(CN34&lt;ESCALA!$E$9,"C",IF(CN34&lt;ESCALA!$E$10,"R","E"))))</f>
        <v>NI</v>
      </c>
      <c r="CG34" s="267" t="str">
        <f>IF(CO34&lt;ESCALA!$E$7,"NI",IF(CO34&lt;ESCALA!$E$8,"EP",IF(CO34&lt;ESCALA!$E$9,"C",IF(CO34&lt;ESCALA!$E$10,"R","E"))))</f>
        <v>NI</v>
      </c>
      <c r="CH34" s="267" t="str">
        <f>IF(CP34&lt;ESCALA!$E$7,"NI",IF(CP34&lt;ESCALA!$E$8,"EP",IF(CP34&lt;ESCALA!$E$9,"C",IF(CP34&lt;ESCALA!$E$10,"R","E"))))</f>
        <v>NI</v>
      </c>
      <c r="CI34" s="267" t="str">
        <f>IF(CQ34&lt;ESCALA!$E$7,"NI",IF(CQ34&lt;ESCALA!$E$8,"EP",IF(CQ34&lt;ESCALA!$E$9,"C",IF(CQ34&lt;ESCALA!$E$10,"R","E"))))</f>
        <v>NI</v>
      </c>
      <c r="CJ34" s="267" t="str">
        <f>IF(CR34&lt;ESCALA!$E$7,"NI",IF(CR34&lt;ESCALA!$E$8,"EP",IF(CR34&lt;ESCALA!$E$9,"C",IF(CR34&lt;ESCALA!$E$10,"R","E"))))</f>
        <v>NI</v>
      </c>
      <c r="CK34" s="267" t="str">
        <f>IF(CS34&lt;ESCALA!$E$7,"NI",IF(CS34&lt;ESCALA!$E$8,"EP",IF(CS34&lt;ESCALA!$E$9,"C",IF(CS34&lt;ESCALA!$E$10,"R","E"))))</f>
        <v>NI</v>
      </c>
      <c r="CL34" s="267" t="str">
        <f>IF(CT34&lt;ESCALA!$E$7,"NI",IF(CT34&lt;ESCALA!$E$8,"EP",IF(CT34&lt;ESCALA!$E$9,"C",IF(CT34&lt;ESCALA!$E$10,"R","E"))))</f>
        <v>NI</v>
      </c>
      <c r="CM34" s="269" t="str">
        <f>IF(CU34&lt;ESCALA!$E$7,"NI",IF(CU34&lt;ESCALA!$E$8,"EP",IF(CU34&lt;ESCALA!$E$9,"C",IF(CU34&lt;ESCALA!$E$10,"R","E"))))</f>
        <v>NI</v>
      </c>
      <c r="CN34" s="302">
        <f>'3º ESO'!AJ42</f>
        <v>0</v>
      </c>
      <c r="CO34" s="303">
        <f>'3º ESO'!AK42</f>
        <v>0</v>
      </c>
      <c r="CP34" s="303">
        <f>'3º ESO'!AL42</f>
        <v>0</v>
      </c>
      <c r="CQ34" s="303">
        <f>'3º ESO'!AM42</f>
        <v>0</v>
      </c>
      <c r="CR34" s="303">
        <f>'3º ESO'!AN42</f>
        <v>0</v>
      </c>
      <c r="CS34" s="303">
        <f>'3º ESO'!AO42</f>
        <v>0</v>
      </c>
      <c r="CT34" s="303">
        <f>'3º ESO'!AP42</f>
        <v>0</v>
      </c>
      <c r="CU34" s="304">
        <f>'3º ESO'!AQ42</f>
        <v>0</v>
      </c>
    </row>
    <row r="35" spans="1:99" ht="21" customHeight="1">
      <c r="A35" s="29">
        <v>22</v>
      </c>
      <c r="B35" s="28" t="s">
        <v>122</v>
      </c>
      <c r="C35" s="44"/>
      <c r="D35" s="43"/>
      <c r="E35" s="44"/>
      <c r="F35" s="44"/>
      <c r="G35" s="44"/>
      <c r="H35" s="44"/>
      <c r="I35" s="44"/>
      <c r="J35" s="45"/>
      <c r="K35" s="51"/>
      <c r="L35" s="43"/>
      <c r="M35" s="44"/>
      <c r="N35" s="44"/>
      <c r="O35" s="44"/>
      <c r="P35" s="44"/>
      <c r="Q35" s="44"/>
      <c r="R35" s="45"/>
      <c r="S35" s="51"/>
      <c r="T35" s="43"/>
      <c r="U35" s="44"/>
      <c r="V35" s="44"/>
      <c r="W35" s="44"/>
      <c r="X35" s="44"/>
      <c r="Y35" s="44"/>
      <c r="Z35" s="45"/>
      <c r="AA35" s="51"/>
      <c r="AB35" s="43"/>
      <c r="AC35" s="44"/>
      <c r="AD35" s="44"/>
      <c r="AE35" s="44"/>
      <c r="AF35" s="44"/>
      <c r="AG35" s="44"/>
      <c r="AH35" s="45"/>
      <c r="AI35" s="51"/>
      <c r="AJ35" s="43"/>
      <c r="AK35" s="44"/>
      <c r="AL35" s="44"/>
      <c r="AM35" s="44"/>
      <c r="AN35" s="44"/>
      <c r="AO35" s="44"/>
      <c r="AP35" s="45"/>
      <c r="AQ35" s="51"/>
      <c r="AR35" s="43"/>
      <c r="AS35" s="44"/>
      <c r="AT35" s="44"/>
      <c r="AU35" s="44"/>
      <c r="AV35" s="44"/>
      <c r="AW35" s="44"/>
      <c r="AX35" s="45"/>
      <c r="AY35" s="51"/>
      <c r="AZ35" s="43"/>
      <c r="BA35" s="44"/>
      <c r="BB35" s="44"/>
      <c r="BC35" s="44"/>
      <c r="BD35" s="44"/>
      <c r="BE35" s="44"/>
      <c r="BF35" s="45"/>
      <c r="BG35" s="129"/>
      <c r="BH35" s="44"/>
      <c r="BI35" s="44"/>
      <c r="BJ35" s="44"/>
      <c r="BK35" s="44"/>
      <c r="BL35" s="44"/>
      <c r="BM35" s="44"/>
      <c r="BN35" s="45"/>
      <c r="BO35" s="44"/>
      <c r="BP35" s="43"/>
      <c r="BQ35" s="44"/>
      <c r="BR35" s="44"/>
      <c r="BS35" s="44"/>
      <c r="BT35" s="44"/>
      <c r="BU35" s="44"/>
      <c r="BV35" s="44"/>
      <c r="BW35" s="201"/>
      <c r="BX35" s="44"/>
      <c r="BY35" s="43"/>
      <c r="BZ35" s="44"/>
      <c r="CA35" s="44"/>
      <c r="CB35" s="44"/>
      <c r="CC35" s="44"/>
      <c r="CD35" s="44"/>
      <c r="CE35" s="44"/>
      <c r="CF35" s="268" t="str">
        <f>IF(CN35&lt;ESCALA!$E$7,"NI",IF(CN35&lt;ESCALA!$E$8,"EP",IF(CN35&lt;ESCALA!$E$9,"C",IF(CN35&lt;ESCALA!$E$10,"R","E"))))</f>
        <v>NI</v>
      </c>
      <c r="CG35" s="267" t="str">
        <f>IF(CO35&lt;ESCALA!$E$7,"NI",IF(CO35&lt;ESCALA!$E$8,"EP",IF(CO35&lt;ESCALA!$E$9,"C",IF(CO35&lt;ESCALA!$E$10,"R","E"))))</f>
        <v>NI</v>
      </c>
      <c r="CH35" s="267" t="str">
        <f>IF(CP35&lt;ESCALA!$E$7,"NI",IF(CP35&lt;ESCALA!$E$8,"EP",IF(CP35&lt;ESCALA!$E$9,"C",IF(CP35&lt;ESCALA!$E$10,"R","E"))))</f>
        <v>NI</v>
      </c>
      <c r="CI35" s="267" t="str">
        <f>IF(CQ35&lt;ESCALA!$E$7,"NI",IF(CQ35&lt;ESCALA!$E$8,"EP",IF(CQ35&lt;ESCALA!$E$9,"C",IF(CQ35&lt;ESCALA!$E$10,"R","E"))))</f>
        <v>NI</v>
      </c>
      <c r="CJ35" s="267" t="str">
        <f>IF(CR35&lt;ESCALA!$E$7,"NI",IF(CR35&lt;ESCALA!$E$8,"EP",IF(CR35&lt;ESCALA!$E$9,"C",IF(CR35&lt;ESCALA!$E$10,"R","E"))))</f>
        <v>NI</v>
      </c>
      <c r="CK35" s="267" t="str">
        <f>IF(CS35&lt;ESCALA!$E$7,"NI",IF(CS35&lt;ESCALA!$E$8,"EP",IF(CS35&lt;ESCALA!$E$9,"C",IF(CS35&lt;ESCALA!$E$10,"R","E"))))</f>
        <v>NI</v>
      </c>
      <c r="CL35" s="267" t="str">
        <f>IF(CT35&lt;ESCALA!$E$7,"NI",IF(CT35&lt;ESCALA!$E$8,"EP",IF(CT35&lt;ESCALA!$E$9,"C",IF(CT35&lt;ESCALA!$E$10,"R","E"))))</f>
        <v>NI</v>
      </c>
      <c r="CM35" s="269" t="str">
        <f>IF(CU35&lt;ESCALA!$E$7,"NI",IF(CU35&lt;ESCALA!$E$8,"EP",IF(CU35&lt;ESCALA!$E$9,"C",IF(CU35&lt;ESCALA!$E$10,"R","E"))))</f>
        <v>NI</v>
      </c>
      <c r="CN35" s="302">
        <f>'3º ESO'!AJ43</f>
        <v>0</v>
      </c>
      <c r="CO35" s="303">
        <f>'3º ESO'!AK43</f>
        <v>0</v>
      </c>
      <c r="CP35" s="303">
        <f>'3º ESO'!AL43</f>
        <v>0</v>
      </c>
      <c r="CQ35" s="303">
        <f>'3º ESO'!AM43</f>
        <v>0</v>
      </c>
      <c r="CR35" s="303">
        <f>'3º ESO'!AN43</f>
        <v>0</v>
      </c>
      <c r="CS35" s="303">
        <f>'3º ESO'!AO43</f>
        <v>0</v>
      </c>
      <c r="CT35" s="303">
        <f>'3º ESO'!AP43</f>
        <v>0</v>
      </c>
      <c r="CU35" s="304">
        <f>'3º ESO'!AQ43</f>
        <v>0</v>
      </c>
    </row>
    <row r="36" spans="1:99" ht="21" customHeight="1">
      <c r="A36" s="66">
        <v>23</v>
      </c>
      <c r="B36" s="30" t="s">
        <v>123</v>
      </c>
      <c r="C36" s="52"/>
      <c r="D36" s="48"/>
      <c r="E36" s="52"/>
      <c r="F36" s="52"/>
      <c r="G36" s="52"/>
      <c r="H36" s="52"/>
      <c r="I36" s="52"/>
      <c r="J36" s="53"/>
      <c r="K36" s="54"/>
      <c r="L36" s="48"/>
      <c r="M36" s="52"/>
      <c r="N36" s="52"/>
      <c r="O36" s="52"/>
      <c r="P36" s="52"/>
      <c r="Q36" s="52"/>
      <c r="R36" s="53"/>
      <c r="S36" s="54"/>
      <c r="T36" s="48"/>
      <c r="U36" s="52"/>
      <c r="V36" s="52"/>
      <c r="W36" s="52"/>
      <c r="X36" s="52"/>
      <c r="Y36" s="52"/>
      <c r="Z36" s="53"/>
      <c r="AA36" s="54"/>
      <c r="AB36" s="48"/>
      <c r="AC36" s="52"/>
      <c r="AD36" s="52"/>
      <c r="AE36" s="52"/>
      <c r="AF36" s="52"/>
      <c r="AG36" s="52"/>
      <c r="AH36" s="53"/>
      <c r="AI36" s="54"/>
      <c r="AJ36" s="48"/>
      <c r="AK36" s="52"/>
      <c r="AL36" s="52"/>
      <c r="AM36" s="52"/>
      <c r="AN36" s="52"/>
      <c r="AO36" s="52"/>
      <c r="AP36" s="53"/>
      <c r="AQ36" s="54"/>
      <c r="AR36" s="48"/>
      <c r="AS36" s="52"/>
      <c r="AT36" s="52"/>
      <c r="AU36" s="52"/>
      <c r="AV36" s="52"/>
      <c r="AW36" s="52"/>
      <c r="AX36" s="53"/>
      <c r="AY36" s="54"/>
      <c r="AZ36" s="48"/>
      <c r="BA36" s="52"/>
      <c r="BB36" s="52"/>
      <c r="BC36" s="52"/>
      <c r="BD36" s="52"/>
      <c r="BE36" s="52"/>
      <c r="BF36" s="53"/>
      <c r="BG36" s="130"/>
      <c r="BH36" s="52"/>
      <c r="BI36" s="52"/>
      <c r="BJ36" s="52"/>
      <c r="BK36" s="52"/>
      <c r="BL36" s="52"/>
      <c r="BM36" s="52"/>
      <c r="BN36" s="53"/>
      <c r="BO36" s="52"/>
      <c r="BP36" s="48"/>
      <c r="BQ36" s="52"/>
      <c r="BR36" s="52"/>
      <c r="BS36" s="52"/>
      <c r="BT36" s="52"/>
      <c r="BU36" s="52"/>
      <c r="BV36" s="52"/>
      <c r="BW36" s="202"/>
      <c r="BX36" s="52"/>
      <c r="BY36" s="48"/>
      <c r="BZ36" s="52"/>
      <c r="CA36" s="52"/>
      <c r="CB36" s="52"/>
      <c r="CC36" s="52"/>
      <c r="CD36" s="52"/>
      <c r="CE36" s="52"/>
      <c r="CF36" s="268" t="str">
        <f>IF(CN36&lt;ESCALA!$E$7,"NI",IF(CN36&lt;ESCALA!$E$8,"EP",IF(CN36&lt;ESCALA!$E$9,"C",IF(CN36&lt;ESCALA!$E$10,"R","E"))))</f>
        <v>NI</v>
      </c>
      <c r="CG36" s="267" t="str">
        <f>IF(CO36&lt;ESCALA!$E$7,"NI",IF(CO36&lt;ESCALA!$E$8,"EP",IF(CO36&lt;ESCALA!$E$9,"C",IF(CO36&lt;ESCALA!$E$10,"R","E"))))</f>
        <v>NI</v>
      </c>
      <c r="CH36" s="267" t="str">
        <f>IF(CP36&lt;ESCALA!$E$7,"NI",IF(CP36&lt;ESCALA!$E$8,"EP",IF(CP36&lt;ESCALA!$E$9,"C",IF(CP36&lt;ESCALA!$E$10,"R","E"))))</f>
        <v>NI</v>
      </c>
      <c r="CI36" s="267" t="str">
        <f>IF(CQ36&lt;ESCALA!$E$7,"NI",IF(CQ36&lt;ESCALA!$E$8,"EP",IF(CQ36&lt;ESCALA!$E$9,"C",IF(CQ36&lt;ESCALA!$E$10,"R","E"))))</f>
        <v>NI</v>
      </c>
      <c r="CJ36" s="267" t="str">
        <f>IF(CR36&lt;ESCALA!$E$7,"NI",IF(CR36&lt;ESCALA!$E$8,"EP",IF(CR36&lt;ESCALA!$E$9,"C",IF(CR36&lt;ESCALA!$E$10,"R","E"))))</f>
        <v>NI</v>
      </c>
      <c r="CK36" s="267" t="str">
        <f>IF(CS36&lt;ESCALA!$E$7,"NI",IF(CS36&lt;ESCALA!$E$8,"EP",IF(CS36&lt;ESCALA!$E$9,"C",IF(CS36&lt;ESCALA!$E$10,"R","E"))))</f>
        <v>NI</v>
      </c>
      <c r="CL36" s="267" t="str">
        <f>IF(CT36&lt;ESCALA!$E$7,"NI",IF(CT36&lt;ESCALA!$E$8,"EP",IF(CT36&lt;ESCALA!$E$9,"C",IF(CT36&lt;ESCALA!$E$10,"R","E"))))</f>
        <v>NI</v>
      </c>
      <c r="CM36" s="269" t="str">
        <f>IF(CU36&lt;ESCALA!$E$7,"NI",IF(CU36&lt;ESCALA!$E$8,"EP",IF(CU36&lt;ESCALA!$E$9,"C",IF(CU36&lt;ESCALA!$E$10,"R","E"))))</f>
        <v>NI</v>
      </c>
      <c r="CN36" s="302">
        <f>'3º ESO'!AJ44</f>
        <v>0</v>
      </c>
      <c r="CO36" s="303">
        <f>'3º ESO'!AK44</f>
        <v>0</v>
      </c>
      <c r="CP36" s="303">
        <f>'3º ESO'!AL44</f>
        <v>0</v>
      </c>
      <c r="CQ36" s="303">
        <f>'3º ESO'!AM44</f>
        <v>0</v>
      </c>
      <c r="CR36" s="303">
        <f>'3º ESO'!AN44</f>
        <v>0</v>
      </c>
      <c r="CS36" s="303">
        <f>'3º ESO'!AO44</f>
        <v>0</v>
      </c>
      <c r="CT36" s="303">
        <f>'3º ESO'!AP44</f>
        <v>0</v>
      </c>
      <c r="CU36" s="304">
        <f>'3º ESO'!AQ44</f>
        <v>0</v>
      </c>
    </row>
    <row r="37" spans="1:99" ht="21" customHeight="1">
      <c r="A37" s="29">
        <v>24</v>
      </c>
      <c r="B37" s="28" t="s">
        <v>124</v>
      </c>
      <c r="C37" s="44"/>
      <c r="D37" s="43"/>
      <c r="E37" s="44"/>
      <c r="F37" s="44"/>
      <c r="G37" s="44"/>
      <c r="H37" s="44"/>
      <c r="I37" s="44"/>
      <c r="J37" s="45"/>
      <c r="K37" s="51"/>
      <c r="L37" s="43"/>
      <c r="M37" s="44"/>
      <c r="N37" s="44"/>
      <c r="O37" s="44"/>
      <c r="P37" s="44"/>
      <c r="Q37" s="44"/>
      <c r="R37" s="45"/>
      <c r="S37" s="51"/>
      <c r="T37" s="43"/>
      <c r="U37" s="44"/>
      <c r="V37" s="44"/>
      <c r="W37" s="44"/>
      <c r="X37" s="44"/>
      <c r="Y37" s="44"/>
      <c r="Z37" s="45"/>
      <c r="AA37" s="51"/>
      <c r="AB37" s="43"/>
      <c r="AC37" s="44"/>
      <c r="AD37" s="44"/>
      <c r="AE37" s="44"/>
      <c r="AF37" s="44"/>
      <c r="AG37" s="44"/>
      <c r="AH37" s="45"/>
      <c r="AI37" s="51"/>
      <c r="AJ37" s="43"/>
      <c r="AK37" s="44"/>
      <c r="AL37" s="44"/>
      <c r="AM37" s="44"/>
      <c r="AN37" s="44"/>
      <c r="AO37" s="44"/>
      <c r="AP37" s="45"/>
      <c r="AQ37" s="51"/>
      <c r="AR37" s="43"/>
      <c r="AS37" s="44"/>
      <c r="AT37" s="44"/>
      <c r="AU37" s="44"/>
      <c r="AV37" s="44"/>
      <c r="AW37" s="44"/>
      <c r="AX37" s="45"/>
      <c r="AY37" s="51"/>
      <c r="AZ37" s="43"/>
      <c r="BA37" s="44"/>
      <c r="BB37" s="44"/>
      <c r="BC37" s="44"/>
      <c r="BD37" s="44"/>
      <c r="BE37" s="44"/>
      <c r="BF37" s="45"/>
      <c r="BG37" s="129"/>
      <c r="BH37" s="44"/>
      <c r="BI37" s="44"/>
      <c r="BJ37" s="44"/>
      <c r="BK37" s="44"/>
      <c r="BL37" s="44"/>
      <c r="BM37" s="44"/>
      <c r="BN37" s="45"/>
      <c r="BO37" s="44"/>
      <c r="BP37" s="43"/>
      <c r="BQ37" s="44"/>
      <c r="BR37" s="44"/>
      <c r="BS37" s="44"/>
      <c r="BT37" s="44"/>
      <c r="BU37" s="44"/>
      <c r="BV37" s="44"/>
      <c r="BW37" s="201"/>
      <c r="BX37" s="44"/>
      <c r="BY37" s="43"/>
      <c r="BZ37" s="44"/>
      <c r="CA37" s="44"/>
      <c r="CB37" s="44"/>
      <c r="CC37" s="44"/>
      <c r="CD37" s="44"/>
      <c r="CE37" s="44"/>
      <c r="CF37" s="268" t="str">
        <f>IF(CN37&lt;ESCALA!$E$7,"NI",IF(CN37&lt;ESCALA!$E$8,"EP",IF(CN37&lt;ESCALA!$E$9,"C",IF(CN37&lt;ESCALA!$E$10,"R","E"))))</f>
        <v>NI</v>
      </c>
      <c r="CG37" s="267" t="str">
        <f>IF(CO37&lt;ESCALA!$E$7,"NI",IF(CO37&lt;ESCALA!$E$8,"EP",IF(CO37&lt;ESCALA!$E$9,"C",IF(CO37&lt;ESCALA!$E$10,"R","E"))))</f>
        <v>NI</v>
      </c>
      <c r="CH37" s="267" t="str">
        <f>IF(CP37&lt;ESCALA!$E$7,"NI",IF(CP37&lt;ESCALA!$E$8,"EP",IF(CP37&lt;ESCALA!$E$9,"C",IF(CP37&lt;ESCALA!$E$10,"R","E"))))</f>
        <v>NI</v>
      </c>
      <c r="CI37" s="267" t="str">
        <f>IF(CQ37&lt;ESCALA!$E$7,"NI",IF(CQ37&lt;ESCALA!$E$8,"EP",IF(CQ37&lt;ESCALA!$E$9,"C",IF(CQ37&lt;ESCALA!$E$10,"R","E"))))</f>
        <v>NI</v>
      </c>
      <c r="CJ37" s="267" t="str">
        <f>IF(CR37&lt;ESCALA!$E$7,"NI",IF(CR37&lt;ESCALA!$E$8,"EP",IF(CR37&lt;ESCALA!$E$9,"C",IF(CR37&lt;ESCALA!$E$10,"R","E"))))</f>
        <v>NI</v>
      </c>
      <c r="CK37" s="267" t="str">
        <f>IF(CS37&lt;ESCALA!$E$7,"NI",IF(CS37&lt;ESCALA!$E$8,"EP",IF(CS37&lt;ESCALA!$E$9,"C",IF(CS37&lt;ESCALA!$E$10,"R","E"))))</f>
        <v>NI</v>
      </c>
      <c r="CL37" s="267" t="str">
        <f>IF(CT37&lt;ESCALA!$E$7,"NI",IF(CT37&lt;ESCALA!$E$8,"EP",IF(CT37&lt;ESCALA!$E$9,"C",IF(CT37&lt;ESCALA!$E$10,"R","E"))))</f>
        <v>NI</v>
      </c>
      <c r="CM37" s="269" t="str">
        <f>IF(CU37&lt;ESCALA!$E$7,"NI",IF(CU37&lt;ESCALA!$E$8,"EP",IF(CU37&lt;ESCALA!$E$9,"C",IF(CU37&lt;ESCALA!$E$10,"R","E"))))</f>
        <v>NI</v>
      </c>
      <c r="CN37" s="302">
        <f>'3º ESO'!AJ45</f>
        <v>0</v>
      </c>
      <c r="CO37" s="303">
        <f>'3º ESO'!AK45</f>
        <v>0</v>
      </c>
      <c r="CP37" s="303">
        <f>'3º ESO'!AL45</f>
        <v>0</v>
      </c>
      <c r="CQ37" s="303">
        <f>'3º ESO'!AM45</f>
        <v>0</v>
      </c>
      <c r="CR37" s="303">
        <f>'3º ESO'!AN45</f>
        <v>0</v>
      </c>
      <c r="CS37" s="303">
        <f>'3º ESO'!AO45</f>
        <v>0</v>
      </c>
      <c r="CT37" s="303">
        <f>'3º ESO'!AP45</f>
        <v>0</v>
      </c>
      <c r="CU37" s="304">
        <f>'3º ESO'!AQ45</f>
        <v>0</v>
      </c>
    </row>
    <row r="38" spans="1:99" ht="21" customHeight="1">
      <c r="A38" s="29">
        <v>25</v>
      </c>
      <c r="B38" s="30" t="s">
        <v>125</v>
      </c>
      <c r="C38" s="52"/>
      <c r="D38" s="48"/>
      <c r="E38" s="52"/>
      <c r="F38" s="52"/>
      <c r="G38" s="52"/>
      <c r="H38" s="52"/>
      <c r="I38" s="52"/>
      <c r="J38" s="53"/>
      <c r="K38" s="54"/>
      <c r="L38" s="48"/>
      <c r="M38" s="52"/>
      <c r="N38" s="52"/>
      <c r="O38" s="52"/>
      <c r="P38" s="52"/>
      <c r="Q38" s="52"/>
      <c r="R38" s="53"/>
      <c r="S38" s="54"/>
      <c r="T38" s="48"/>
      <c r="U38" s="52"/>
      <c r="V38" s="52"/>
      <c r="W38" s="52"/>
      <c r="X38" s="52"/>
      <c r="Y38" s="52"/>
      <c r="Z38" s="53"/>
      <c r="AA38" s="54"/>
      <c r="AB38" s="48"/>
      <c r="AC38" s="52"/>
      <c r="AD38" s="52"/>
      <c r="AE38" s="52"/>
      <c r="AF38" s="52"/>
      <c r="AG38" s="52"/>
      <c r="AH38" s="53"/>
      <c r="AI38" s="54"/>
      <c r="AJ38" s="48"/>
      <c r="AK38" s="52"/>
      <c r="AL38" s="52"/>
      <c r="AM38" s="52"/>
      <c r="AN38" s="52"/>
      <c r="AO38" s="52"/>
      <c r="AP38" s="53"/>
      <c r="AQ38" s="54"/>
      <c r="AR38" s="48"/>
      <c r="AS38" s="52"/>
      <c r="AT38" s="52"/>
      <c r="AU38" s="52"/>
      <c r="AV38" s="52"/>
      <c r="AW38" s="52"/>
      <c r="AX38" s="53"/>
      <c r="AY38" s="54"/>
      <c r="AZ38" s="48"/>
      <c r="BA38" s="52"/>
      <c r="BB38" s="52"/>
      <c r="BC38" s="52"/>
      <c r="BD38" s="52"/>
      <c r="BE38" s="52"/>
      <c r="BF38" s="53"/>
      <c r="BG38" s="130"/>
      <c r="BH38" s="52"/>
      <c r="BI38" s="52"/>
      <c r="BJ38" s="52"/>
      <c r="BK38" s="52"/>
      <c r="BL38" s="52"/>
      <c r="BM38" s="52"/>
      <c r="BN38" s="53"/>
      <c r="BO38" s="52"/>
      <c r="BP38" s="48"/>
      <c r="BQ38" s="52"/>
      <c r="BR38" s="52"/>
      <c r="BS38" s="52"/>
      <c r="BT38" s="52"/>
      <c r="BU38" s="52"/>
      <c r="BV38" s="52"/>
      <c r="BW38" s="202"/>
      <c r="BX38" s="52"/>
      <c r="BY38" s="48"/>
      <c r="BZ38" s="52"/>
      <c r="CA38" s="52"/>
      <c r="CB38" s="52"/>
      <c r="CC38" s="52"/>
      <c r="CD38" s="52"/>
      <c r="CE38" s="52"/>
      <c r="CF38" s="268" t="str">
        <f>IF(CN38&lt;ESCALA!$E$7,"NI",IF(CN38&lt;ESCALA!$E$8,"EP",IF(CN38&lt;ESCALA!$E$9,"C",IF(CN38&lt;ESCALA!$E$10,"R","E"))))</f>
        <v>NI</v>
      </c>
      <c r="CG38" s="267" t="str">
        <f>IF(CO38&lt;ESCALA!$E$7,"NI",IF(CO38&lt;ESCALA!$E$8,"EP",IF(CO38&lt;ESCALA!$E$9,"C",IF(CO38&lt;ESCALA!$E$10,"R","E"))))</f>
        <v>NI</v>
      </c>
      <c r="CH38" s="267" t="str">
        <f>IF(CP38&lt;ESCALA!$E$7,"NI",IF(CP38&lt;ESCALA!$E$8,"EP",IF(CP38&lt;ESCALA!$E$9,"C",IF(CP38&lt;ESCALA!$E$10,"R","E"))))</f>
        <v>NI</v>
      </c>
      <c r="CI38" s="267" t="str">
        <f>IF(CQ38&lt;ESCALA!$E$7,"NI",IF(CQ38&lt;ESCALA!$E$8,"EP",IF(CQ38&lt;ESCALA!$E$9,"C",IF(CQ38&lt;ESCALA!$E$10,"R","E"))))</f>
        <v>NI</v>
      </c>
      <c r="CJ38" s="267" t="str">
        <f>IF(CR38&lt;ESCALA!$E$7,"NI",IF(CR38&lt;ESCALA!$E$8,"EP",IF(CR38&lt;ESCALA!$E$9,"C",IF(CR38&lt;ESCALA!$E$10,"R","E"))))</f>
        <v>NI</v>
      </c>
      <c r="CK38" s="267" t="str">
        <f>IF(CS38&lt;ESCALA!$E$7,"NI",IF(CS38&lt;ESCALA!$E$8,"EP",IF(CS38&lt;ESCALA!$E$9,"C",IF(CS38&lt;ESCALA!$E$10,"R","E"))))</f>
        <v>NI</v>
      </c>
      <c r="CL38" s="267" t="str">
        <f>IF(CT38&lt;ESCALA!$E$7,"NI",IF(CT38&lt;ESCALA!$E$8,"EP",IF(CT38&lt;ESCALA!$E$9,"C",IF(CT38&lt;ESCALA!$E$10,"R","E"))))</f>
        <v>NI</v>
      </c>
      <c r="CM38" s="269" t="str">
        <f>IF(CU38&lt;ESCALA!$E$7,"NI",IF(CU38&lt;ESCALA!$E$8,"EP",IF(CU38&lt;ESCALA!$E$9,"C",IF(CU38&lt;ESCALA!$E$10,"R","E"))))</f>
        <v>NI</v>
      </c>
      <c r="CN38" s="302">
        <f>'3º ESO'!AJ46</f>
        <v>0</v>
      </c>
      <c r="CO38" s="303">
        <f>'3º ESO'!AK46</f>
        <v>0</v>
      </c>
      <c r="CP38" s="303">
        <f>'3º ESO'!AL46</f>
        <v>0</v>
      </c>
      <c r="CQ38" s="303">
        <f>'3º ESO'!AM46</f>
        <v>0</v>
      </c>
      <c r="CR38" s="303">
        <f>'3º ESO'!AN46</f>
        <v>0</v>
      </c>
      <c r="CS38" s="303">
        <f>'3º ESO'!AO46</f>
        <v>0</v>
      </c>
      <c r="CT38" s="303">
        <f>'3º ESO'!AP46</f>
        <v>0</v>
      </c>
      <c r="CU38" s="304">
        <f>'3º ESO'!AQ46</f>
        <v>0</v>
      </c>
    </row>
    <row r="39" spans="1:99" ht="21" customHeight="1">
      <c r="A39" s="66">
        <v>26</v>
      </c>
      <c r="B39" s="28" t="s">
        <v>126</v>
      </c>
      <c r="C39" s="44"/>
      <c r="D39" s="43"/>
      <c r="E39" s="44"/>
      <c r="F39" s="44"/>
      <c r="G39" s="44"/>
      <c r="H39" s="44"/>
      <c r="I39" s="44"/>
      <c r="J39" s="45"/>
      <c r="K39" s="51"/>
      <c r="L39" s="43"/>
      <c r="M39" s="44"/>
      <c r="N39" s="44"/>
      <c r="O39" s="44"/>
      <c r="P39" s="44"/>
      <c r="Q39" s="44"/>
      <c r="R39" s="45"/>
      <c r="S39" s="51"/>
      <c r="T39" s="43"/>
      <c r="U39" s="44"/>
      <c r="V39" s="44"/>
      <c r="W39" s="44"/>
      <c r="X39" s="44"/>
      <c r="Y39" s="44"/>
      <c r="Z39" s="45"/>
      <c r="AA39" s="51"/>
      <c r="AB39" s="43"/>
      <c r="AC39" s="44"/>
      <c r="AD39" s="44"/>
      <c r="AE39" s="44"/>
      <c r="AF39" s="44"/>
      <c r="AG39" s="44"/>
      <c r="AH39" s="45"/>
      <c r="AI39" s="51"/>
      <c r="AJ39" s="43"/>
      <c r="AK39" s="44"/>
      <c r="AL39" s="44"/>
      <c r="AM39" s="44"/>
      <c r="AN39" s="44"/>
      <c r="AO39" s="44"/>
      <c r="AP39" s="45"/>
      <c r="AQ39" s="51"/>
      <c r="AR39" s="43"/>
      <c r="AS39" s="44"/>
      <c r="AT39" s="44"/>
      <c r="AU39" s="44"/>
      <c r="AV39" s="44"/>
      <c r="AW39" s="44"/>
      <c r="AX39" s="45"/>
      <c r="AY39" s="51"/>
      <c r="AZ39" s="43"/>
      <c r="BA39" s="44"/>
      <c r="BB39" s="44"/>
      <c r="BC39" s="44"/>
      <c r="BD39" s="44"/>
      <c r="BE39" s="44"/>
      <c r="BF39" s="45"/>
      <c r="BG39" s="129"/>
      <c r="BH39" s="44"/>
      <c r="BI39" s="44"/>
      <c r="BJ39" s="44"/>
      <c r="BK39" s="44"/>
      <c r="BL39" s="44"/>
      <c r="BM39" s="44"/>
      <c r="BN39" s="45"/>
      <c r="BO39" s="44"/>
      <c r="BP39" s="43"/>
      <c r="BQ39" s="44"/>
      <c r="BR39" s="44"/>
      <c r="BS39" s="44"/>
      <c r="BT39" s="44"/>
      <c r="BU39" s="44"/>
      <c r="BV39" s="44"/>
      <c r="BW39" s="201"/>
      <c r="BX39" s="44"/>
      <c r="BY39" s="43"/>
      <c r="BZ39" s="44"/>
      <c r="CA39" s="44"/>
      <c r="CB39" s="44"/>
      <c r="CC39" s="44"/>
      <c r="CD39" s="44"/>
      <c r="CE39" s="44"/>
      <c r="CF39" s="268" t="str">
        <f>IF(CN39&lt;ESCALA!$E$7,"NI",IF(CN39&lt;ESCALA!$E$8,"EP",IF(CN39&lt;ESCALA!$E$9,"C",IF(CN39&lt;ESCALA!$E$10,"R","E"))))</f>
        <v>NI</v>
      </c>
      <c r="CG39" s="267" t="str">
        <f>IF(CO39&lt;ESCALA!$E$7,"NI",IF(CO39&lt;ESCALA!$E$8,"EP",IF(CO39&lt;ESCALA!$E$9,"C",IF(CO39&lt;ESCALA!$E$10,"R","E"))))</f>
        <v>NI</v>
      </c>
      <c r="CH39" s="267" t="str">
        <f>IF(CP39&lt;ESCALA!$E$7,"NI",IF(CP39&lt;ESCALA!$E$8,"EP",IF(CP39&lt;ESCALA!$E$9,"C",IF(CP39&lt;ESCALA!$E$10,"R","E"))))</f>
        <v>NI</v>
      </c>
      <c r="CI39" s="267" t="str">
        <f>IF(CQ39&lt;ESCALA!$E$7,"NI",IF(CQ39&lt;ESCALA!$E$8,"EP",IF(CQ39&lt;ESCALA!$E$9,"C",IF(CQ39&lt;ESCALA!$E$10,"R","E"))))</f>
        <v>NI</v>
      </c>
      <c r="CJ39" s="267" t="str">
        <f>IF(CR39&lt;ESCALA!$E$7,"NI",IF(CR39&lt;ESCALA!$E$8,"EP",IF(CR39&lt;ESCALA!$E$9,"C",IF(CR39&lt;ESCALA!$E$10,"R","E"))))</f>
        <v>NI</v>
      </c>
      <c r="CK39" s="267" t="str">
        <f>IF(CS39&lt;ESCALA!$E$7,"NI",IF(CS39&lt;ESCALA!$E$8,"EP",IF(CS39&lt;ESCALA!$E$9,"C",IF(CS39&lt;ESCALA!$E$10,"R","E"))))</f>
        <v>NI</v>
      </c>
      <c r="CL39" s="267" t="str">
        <f>IF(CT39&lt;ESCALA!$E$7,"NI",IF(CT39&lt;ESCALA!$E$8,"EP",IF(CT39&lt;ESCALA!$E$9,"C",IF(CT39&lt;ESCALA!$E$10,"R","E"))))</f>
        <v>NI</v>
      </c>
      <c r="CM39" s="269" t="str">
        <f>IF(CU39&lt;ESCALA!$E$7,"NI",IF(CU39&lt;ESCALA!$E$8,"EP",IF(CU39&lt;ESCALA!$E$9,"C",IF(CU39&lt;ESCALA!$E$10,"R","E"))))</f>
        <v>NI</v>
      </c>
      <c r="CN39" s="302">
        <f>'3º ESO'!AJ47</f>
        <v>0</v>
      </c>
      <c r="CO39" s="303">
        <f>'3º ESO'!AK47</f>
        <v>0</v>
      </c>
      <c r="CP39" s="303">
        <f>'3º ESO'!AL47</f>
        <v>0</v>
      </c>
      <c r="CQ39" s="303">
        <f>'3º ESO'!AM47</f>
        <v>0</v>
      </c>
      <c r="CR39" s="303">
        <f>'3º ESO'!AN47</f>
        <v>0</v>
      </c>
      <c r="CS39" s="303">
        <f>'3º ESO'!AO47</f>
        <v>0</v>
      </c>
      <c r="CT39" s="303">
        <f>'3º ESO'!AP47</f>
        <v>0</v>
      </c>
      <c r="CU39" s="304">
        <f>'3º ESO'!AQ47</f>
        <v>0</v>
      </c>
    </row>
    <row r="40" spans="1:99" ht="21" customHeight="1">
      <c r="A40" s="29">
        <v>27</v>
      </c>
      <c r="B40" s="30" t="s">
        <v>127</v>
      </c>
      <c r="C40" s="52"/>
      <c r="D40" s="48"/>
      <c r="E40" s="52"/>
      <c r="F40" s="52"/>
      <c r="G40" s="52"/>
      <c r="H40" s="52"/>
      <c r="I40" s="52"/>
      <c r="J40" s="53"/>
      <c r="K40" s="54"/>
      <c r="L40" s="48"/>
      <c r="M40" s="52"/>
      <c r="N40" s="52"/>
      <c r="O40" s="52"/>
      <c r="P40" s="52"/>
      <c r="Q40" s="52"/>
      <c r="R40" s="53"/>
      <c r="S40" s="54"/>
      <c r="T40" s="48"/>
      <c r="U40" s="52"/>
      <c r="V40" s="52"/>
      <c r="W40" s="52"/>
      <c r="X40" s="52"/>
      <c r="Y40" s="52"/>
      <c r="Z40" s="53"/>
      <c r="AA40" s="54"/>
      <c r="AB40" s="48"/>
      <c r="AC40" s="52"/>
      <c r="AD40" s="52"/>
      <c r="AE40" s="52"/>
      <c r="AF40" s="52"/>
      <c r="AG40" s="52"/>
      <c r="AH40" s="53"/>
      <c r="AI40" s="54"/>
      <c r="AJ40" s="48"/>
      <c r="AK40" s="52"/>
      <c r="AL40" s="52"/>
      <c r="AM40" s="52"/>
      <c r="AN40" s="52"/>
      <c r="AO40" s="52"/>
      <c r="AP40" s="53"/>
      <c r="AQ40" s="54"/>
      <c r="AR40" s="48"/>
      <c r="AS40" s="52"/>
      <c r="AT40" s="52"/>
      <c r="AU40" s="52"/>
      <c r="AV40" s="52"/>
      <c r="AW40" s="52"/>
      <c r="AX40" s="53"/>
      <c r="AY40" s="54"/>
      <c r="AZ40" s="48"/>
      <c r="BA40" s="52"/>
      <c r="BB40" s="52"/>
      <c r="BC40" s="52"/>
      <c r="BD40" s="52"/>
      <c r="BE40" s="52"/>
      <c r="BF40" s="53"/>
      <c r="BG40" s="130"/>
      <c r="BH40" s="52"/>
      <c r="BI40" s="52"/>
      <c r="BJ40" s="52"/>
      <c r="BK40" s="52"/>
      <c r="BL40" s="52"/>
      <c r="BM40" s="52"/>
      <c r="BN40" s="53"/>
      <c r="BO40" s="52"/>
      <c r="BP40" s="48"/>
      <c r="BQ40" s="52"/>
      <c r="BR40" s="52"/>
      <c r="BS40" s="52"/>
      <c r="BT40" s="52"/>
      <c r="BU40" s="52"/>
      <c r="BV40" s="52"/>
      <c r="BW40" s="202"/>
      <c r="BX40" s="52"/>
      <c r="BY40" s="48"/>
      <c r="BZ40" s="52"/>
      <c r="CA40" s="52"/>
      <c r="CB40" s="52"/>
      <c r="CC40" s="52"/>
      <c r="CD40" s="52"/>
      <c r="CE40" s="52"/>
      <c r="CF40" s="268" t="str">
        <f>IF(CN40&lt;ESCALA!$E$7,"NI",IF(CN40&lt;ESCALA!$E$8,"EP",IF(CN40&lt;ESCALA!$E$9,"C",IF(CN40&lt;ESCALA!$E$10,"R","E"))))</f>
        <v>NI</v>
      </c>
      <c r="CG40" s="267" t="str">
        <f>IF(CO40&lt;ESCALA!$E$7,"NI",IF(CO40&lt;ESCALA!$E$8,"EP",IF(CO40&lt;ESCALA!$E$9,"C",IF(CO40&lt;ESCALA!$E$10,"R","E"))))</f>
        <v>NI</v>
      </c>
      <c r="CH40" s="267" t="str">
        <f>IF(CP40&lt;ESCALA!$E$7,"NI",IF(CP40&lt;ESCALA!$E$8,"EP",IF(CP40&lt;ESCALA!$E$9,"C",IF(CP40&lt;ESCALA!$E$10,"R","E"))))</f>
        <v>NI</v>
      </c>
      <c r="CI40" s="267" t="str">
        <f>IF(CQ40&lt;ESCALA!$E$7,"NI",IF(CQ40&lt;ESCALA!$E$8,"EP",IF(CQ40&lt;ESCALA!$E$9,"C",IF(CQ40&lt;ESCALA!$E$10,"R","E"))))</f>
        <v>NI</v>
      </c>
      <c r="CJ40" s="267" t="str">
        <f>IF(CR40&lt;ESCALA!$E$7,"NI",IF(CR40&lt;ESCALA!$E$8,"EP",IF(CR40&lt;ESCALA!$E$9,"C",IF(CR40&lt;ESCALA!$E$10,"R","E"))))</f>
        <v>NI</v>
      </c>
      <c r="CK40" s="267" t="str">
        <f>IF(CS40&lt;ESCALA!$E$7,"NI",IF(CS40&lt;ESCALA!$E$8,"EP",IF(CS40&lt;ESCALA!$E$9,"C",IF(CS40&lt;ESCALA!$E$10,"R","E"))))</f>
        <v>NI</v>
      </c>
      <c r="CL40" s="267" t="str">
        <f>IF(CT40&lt;ESCALA!$E$7,"NI",IF(CT40&lt;ESCALA!$E$8,"EP",IF(CT40&lt;ESCALA!$E$9,"C",IF(CT40&lt;ESCALA!$E$10,"R","E"))))</f>
        <v>NI</v>
      </c>
      <c r="CM40" s="269" t="str">
        <f>IF(CU40&lt;ESCALA!$E$7,"NI",IF(CU40&lt;ESCALA!$E$8,"EP",IF(CU40&lt;ESCALA!$E$9,"C",IF(CU40&lt;ESCALA!$E$10,"R","E"))))</f>
        <v>NI</v>
      </c>
      <c r="CN40" s="302">
        <f>'3º ESO'!AJ48</f>
        <v>0</v>
      </c>
      <c r="CO40" s="303">
        <f>'3º ESO'!AK48</f>
        <v>0</v>
      </c>
      <c r="CP40" s="303">
        <f>'3º ESO'!AL48</f>
        <v>0</v>
      </c>
      <c r="CQ40" s="303">
        <f>'3º ESO'!AM48</f>
        <v>0</v>
      </c>
      <c r="CR40" s="303">
        <f>'3º ESO'!AN48</f>
        <v>0</v>
      </c>
      <c r="CS40" s="303">
        <f>'3º ESO'!AO48</f>
        <v>0</v>
      </c>
      <c r="CT40" s="303">
        <f>'3º ESO'!AP48</f>
        <v>0</v>
      </c>
      <c r="CU40" s="304">
        <f>'3º ESO'!AQ48</f>
        <v>0</v>
      </c>
    </row>
    <row r="41" spans="1:99" ht="21" customHeight="1">
      <c r="A41" s="29">
        <v>28</v>
      </c>
      <c r="B41" s="28" t="s">
        <v>128</v>
      </c>
      <c r="C41" s="44"/>
      <c r="D41" s="43"/>
      <c r="E41" s="44"/>
      <c r="F41" s="44"/>
      <c r="G41" s="44"/>
      <c r="H41" s="44"/>
      <c r="I41" s="44"/>
      <c r="J41" s="45"/>
      <c r="K41" s="51"/>
      <c r="L41" s="43"/>
      <c r="M41" s="44"/>
      <c r="N41" s="44"/>
      <c r="O41" s="44"/>
      <c r="P41" s="44"/>
      <c r="Q41" s="44"/>
      <c r="R41" s="45"/>
      <c r="S41" s="51"/>
      <c r="T41" s="43"/>
      <c r="U41" s="44"/>
      <c r="V41" s="44"/>
      <c r="W41" s="44"/>
      <c r="X41" s="44"/>
      <c r="Y41" s="44"/>
      <c r="Z41" s="45"/>
      <c r="AA41" s="51"/>
      <c r="AB41" s="43"/>
      <c r="AC41" s="44"/>
      <c r="AD41" s="44"/>
      <c r="AE41" s="44"/>
      <c r="AF41" s="44"/>
      <c r="AG41" s="44"/>
      <c r="AH41" s="45"/>
      <c r="AI41" s="51"/>
      <c r="AJ41" s="43"/>
      <c r="AK41" s="44"/>
      <c r="AL41" s="44"/>
      <c r="AM41" s="44"/>
      <c r="AN41" s="44"/>
      <c r="AO41" s="44"/>
      <c r="AP41" s="45"/>
      <c r="AQ41" s="51"/>
      <c r="AR41" s="43"/>
      <c r="AS41" s="44"/>
      <c r="AT41" s="44"/>
      <c r="AU41" s="44"/>
      <c r="AV41" s="44"/>
      <c r="AW41" s="44"/>
      <c r="AX41" s="45"/>
      <c r="AY41" s="51"/>
      <c r="AZ41" s="43"/>
      <c r="BA41" s="44"/>
      <c r="BB41" s="44"/>
      <c r="BC41" s="44"/>
      <c r="BD41" s="44"/>
      <c r="BE41" s="44"/>
      <c r="BF41" s="45"/>
      <c r="BG41" s="129"/>
      <c r="BH41" s="44"/>
      <c r="BI41" s="44"/>
      <c r="BJ41" s="44"/>
      <c r="BK41" s="44"/>
      <c r="BL41" s="44"/>
      <c r="BM41" s="44"/>
      <c r="BN41" s="45"/>
      <c r="BO41" s="44"/>
      <c r="BP41" s="43"/>
      <c r="BQ41" s="44"/>
      <c r="BR41" s="44"/>
      <c r="BS41" s="44"/>
      <c r="BT41" s="44"/>
      <c r="BU41" s="44"/>
      <c r="BV41" s="44"/>
      <c r="BW41" s="201"/>
      <c r="BX41" s="44"/>
      <c r="BY41" s="43"/>
      <c r="BZ41" s="44"/>
      <c r="CA41" s="44"/>
      <c r="CB41" s="44"/>
      <c r="CC41" s="44"/>
      <c r="CD41" s="44"/>
      <c r="CE41" s="44"/>
      <c r="CF41" s="268" t="str">
        <f>IF(CN41&lt;ESCALA!$E$7,"NI",IF(CN41&lt;ESCALA!$E$8,"EP",IF(CN41&lt;ESCALA!$E$9,"C",IF(CN41&lt;ESCALA!$E$10,"R","E"))))</f>
        <v>NI</v>
      </c>
      <c r="CG41" s="267" t="str">
        <f>IF(CO41&lt;ESCALA!$E$7,"NI",IF(CO41&lt;ESCALA!$E$8,"EP",IF(CO41&lt;ESCALA!$E$9,"C",IF(CO41&lt;ESCALA!$E$10,"R","E"))))</f>
        <v>NI</v>
      </c>
      <c r="CH41" s="267" t="str">
        <f>IF(CP41&lt;ESCALA!$E$7,"NI",IF(CP41&lt;ESCALA!$E$8,"EP",IF(CP41&lt;ESCALA!$E$9,"C",IF(CP41&lt;ESCALA!$E$10,"R","E"))))</f>
        <v>NI</v>
      </c>
      <c r="CI41" s="267" t="str">
        <f>IF(CQ41&lt;ESCALA!$E$7,"NI",IF(CQ41&lt;ESCALA!$E$8,"EP",IF(CQ41&lt;ESCALA!$E$9,"C",IF(CQ41&lt;ESCALA!$E$10,"R","E"))))</f>
        <v>NI</v>
      </c>
      <c r="CJ41" s="267" t="str">
        <f>IF(CR41&lt;ESCALA!$E$7,"NI",IF(CR41&lt;ESCALA!$E$8,"EP",IF(CR41&lt;ESCALA!$E$9,"C",IF(CR41&lt;ESCALA!$E$10,"R","E"))))</f>
        <v>NI</v>
      </c>
      <c r="CK41" s="267" t="str">
        <f>IF(CS41&lt;ESCALA!$E$7,"NI",IF(CS41&lt;ESCALA!$E$8,"EP",IF(CS41&lt;ESCALA!$E$9,"C",IF(CS41&lt;ESCALA!$E$10,"R","E"))))</f>
        <v>NI</v>
      </c>
      <c r="CL41" s="267" t="str">
        <f>IF(CT41&lt;ESCALA!$E$7,"NI",IF(CT41&lt;ESCALA!$E$8,"EP",IF(CT41&lt;ESCALA!$E$9,"C",IF(CT41&lt;ESCALA!$E$10,"R","E"))))</f>
        <v>NI</v>
      </c>
      <c r="CM41" s="269" t="str">
        <f>IF(CU41&lt;ESCALA!$E$7,"NI",IF(CU41&lt;ESCALA!$E$8,"EP",IF(CU41&lt;ESCALA!$E$9,"C",IF(CU41&lt;ESCALA!$E$10,"R","E"))))</f>
        <v>NI</v>
      </c>
      <c r="CN41" s="302">
        <f>'3º ESO'!AJ49</f>
        <v>0</v>
      </c>
      <c r="CO41" s="303">
        <f>'3º ESO'!AK49</f>
        <v>0</v>
      </c>
      <c r="CP41" s="303">
        <f>'3º ESO'!AL49</f>
        <v>0</v>
      </c>
      <c r="CQ41" s="303">
        <f>'3º ESO'!AM49</f>
        <v>0</v>
      </c>
      <c r="CR41" s="303">
        <f>'3º ESO'!AN49</f>
        <v>0</v>
      </c>
      <c r="CS41" s="303">
        <f>'3º ESO'!AO49</f>
        <v>0</v>
      </c>
      <c r="CT41" s="303">
        <f>'3º ESO'!AP49</f>
        <v>0</v>
      </c>
      <c r="CU41" s="304">
        <f>'3º ESO'!AQ49</f>
        <v>0</v>
      </c>
    </row>
    <row r="42" spans="1:99" ht="21" customHeight="1">
      <c r="A42" s="66">
        <v>29</v>
      </c>
      <c r="B42" s="30" t="s">
        <v>129</v>
      </c>
      <c r="C42" s="52"/>
      <c r="D42" s="48"/>
      <c r="E42" s="52"/>
      <c r="F42" s="52"/>
      <c r="G42" s="52"/>
      <c r="H42" s="52"/>
      <c r="I42" s="52"/>
      <c r="J42" s="53"/>
      <c r="K42" s="54"/>
      <c r="L42" s="48"/>
      <c r="M42" s="52"/>
      <c r="N42" s="52"/>
      <c r="O42" s="52"/>
      <c r="P42" s="52"/>
      <c r="Q42" s="52"/>
      <c r="R42" s="53"/>
      <c r="S42" s="54"/>
      <c r="T42" s="48"/>
      <c r="U42" s="52"/>
      <c r="V42" s="52"/>
      <c r="W42" s="52"/>
      <c r="X42" s="52"/>
      <c r="Y42" s="52"/>
      <c r="Z42" s="53"/>
      <c r="AA42" s="54"/>
      <c r="AB42" s="48"/>
      <c r="AC42" s="52"/>
      <c r="AD42" s="52"/>
      <c r="AE42" s="52"/>
      <c r="AF42" s="52"/>
      <c r="AG42" s="52"/>
      <c r="AH42" s="53"/>
      <c r="AI42" s="54"/>
      <c r="AJ42" s="48"/>
      <c r="AK42" s="52"/>
      <c r="AL42" s="52"/>
      <c r="AM42" s="52"/>
      <c r="AN42" s="52"/>
      <c r="AO42" s="52"/>
      <c r="AP42" s="53"/>
      <c r="AQ42" s="54"/>
      <c r="AR42" s="48"/>
      <c r="AS42" s="52"/>
      <c r="AT42" s="52"/>
      <c r="AU42" s="52"/>
      <c r="AV42" s="52"/>
      <c r="AW42" s="52"/>
      <c r="AX42" s="53"/>
      <c r="AY42" s="54"/>
      <c r="AZ42" s="48"/>
      <c r="BA42" s="52"/>
      <c r="BB42" s="52"/>
      <c r="BC42" s="52"/>
      <c r="BD42" s="52"/>
      <c r="BE42" s="52"/>
      <c r="BF42" s="53"/>
      <c r="BG42" s="130"/>
      <c r="BH42" s="52"/>
      <c r="BI42" s="52"/>
      <c r="BJ42" s="52"/>
      <c r="BK42" s="52"/>
      <c r="BL42" s="52"/>
      <c r="BM42" s="52"/>
      <c r="BN42" s="53"/>
      <c r="BO42" s="52"/>
      <c r="BP42" s="48"/>
      <c r="BQ42" s="52"/>
      <c r="BR42" s="52"/>
      <c r="BS42" s="52"/>
      <c r="BT42" s="52"/>
      <c r="BU42" s="52"/>
      <c r="BV42" s="52"/>
      <c r="BW42" s="202"/>
      <c r="BX42" s="52"/>
      <c r="BY42" s="48"/>
      <c r="BZ42" s="52"/>
      <c r="CA42" s="52"/>
      <c r="CB42" s="52"/>
      <c r="CC42" s="52"/>
      <c r="CD42" s="52"/>
      <c r="CE42" s="52"/>
      <c r="CF42" s="268" t="str">
        <f>IF(CN42&lt;ESCALA!$E$7,"NI",IF(CN42&lt;ESCALA!$E$8,"EP",IF(CN42&lt;ESCALA!$E$9,"C",IF(CN42&lt;ESCALA!$E$10,"R","E"))))</f>
        <v>NI</v>
      </c>
      <c r="CG42" s="267" t="str">
        <f>IF(CO42&lt;ESCALA!$E$7,"NI",IF(CO42&lt;ESCALA!$E$8,"EP",IF(CO42&lt;ESCALA!$E$9,"C",IF(CO42&lt;ESCALA!$E$10,"R","E"))))</f>
        <v>NI</v>
      </c>
      <c r="CH42" s="267" t="str">
        <f>IF(CP42&lt;ESCALA!$E$7,"NI",IF(CP42&lt;ESCALA!$E$8,"EP",IF(CP42&lt;ESCALA!$E$9,"C",IF(CP42&lt;ESCALA!$E$10,"R","E"))))</f>
        <v>NI</v>
      </c>
      <c r="CI42" s="267" t="str">
        <f>IF(CQ42&lt;ESCALA!$E$7,"NI",IF(CQ42&lt;ESCALA!$E$8,"EP",IF(CQ42&lt;ESCALA!$E$9,"C",IF(CQ42&lt;ESCALA!$E$10,"R","E"))))</f>
        <v>NI</v>
      </c>
      <c r="CJ42" s="267" t="str">
        <f>IF(CR42&lt;ESCALA!$E$7,"NI",IF(CR42&lt;ESCALA!$E$8,"EP",IF(CR42&lt;ESCALA!$E$9,"C",IF(CR42&lt;ESCALA!$E$10,"R","E"))))</f>
        <v>NI</v>
      </c>
      <c r="CK42" s="267" t="str">
        <f>IF(CS42&lt;ESCALA!$E$7,"NI",IF(CS42&lt;ESCALA!$E$8,"EP",IF(CS42&lt;ESCALA!$E$9,"C",IF(CS42&lt;ESCALA!$E$10,"R","E"))))</f>
        <v>NI</v>
      </c>
      <c r="CL42" s="267" t="str">
        <f>IF(CT42&lt;ESCALA!$E$7,"NI",IF(CT42&lt;ESCALA!$E$8,"EP",IF(CT42&lt;ESCALA!$E$9,"C",IF(CT42&lt;ESCALA!$E$10,"R","E"))))</f>
        <v>NI</v>
      </c>
      <c r="CM42" s="269" t="str">
        <f>IF(CU42&lt;ESCALA!$E$7,"NI",IF(CU42&lt;ESCALA!$E$8,"EP",IF(CU42&lt;ESCALA!$E$9,"C",IF(CU42&lt;ESCALA!$E$10,"R","E"))))</f>
        <v>NI</v>
      </c>
      <c r="CN42" s="302">
        <f>'3º ESO'!AJ50</f>
        <v>0</v>
      </c>
      <c r="CO42" s="303">
        <f>'3º ESO'!AK50</f>
        <v>0</v>
      </c>
      <c r="CP42" s="303">
        <f>'3º ESO'!AL50</f>
        <v>0</v>
      </c>
      <c r="CQ42" s="303">
        <f>'3º ESO'!AM50</f>
        <v>0</v>
      </c>
      <c r="CR42" s="303">
        <f>'3º ESO'!AN50</f>
        <v>0</v>
      </c>
      <c r="CS42" s="303">
        <f>'3º ESO'!AO50</f>
        <v>0</v>
      </c>
      <c r="CT42" s="303">
        <f>'3º ESO'!AP50</f>
        <v>0</v>
      </c>
      <c r="CU42" s="304">
        <f>'3º ESO'!AQ50</f>
        <v>0</v>
      </c>
    </row>
    <row r="43" spans="1:99" ht="21" customHeight="1">
      <c r="A43" s="29">
        <v>30</v>
      </c>
      <c r="B43" s="28" t="s">
        <v>130</v>
      </c>
      <c r="C43" s="44"/>
      <c r="D43" s="43"/>
      <c r="E43" s="44"/>
      <c r="F43" s="44"/>
      <c r="G43" s="44"/>
      <c r="H43" s="44"/>
      <c r="I43" s="44"/>
      <c r="J43" s="45"/>
      <c r="K43" s="51"/>
      <c r="L43" s="43"/>
      <c r="M43" s="44"/>
      <c r="N43" s="44"/>
      <c r="O43" s="44"/>
      <c r="P43" s="44"/>
      <c r="Q43" s="44"/>
      <c r="R43" s="45"/>
      <c r="S43" s="51"/>
      <c r="T43" s="43"/>
      <c r="U43" s="44"/>
      <c r="V43" s="44"/>
      <c r="W43" s="44"/>
      <c r="X43" s="44"/>
      <c r="Y43" s="44"/>
      <c r="Z43" s="45"/>
      <c r="AA43" s="51"/>
      <c r="AB43" s="43"/>
      <c r="AC43" s="44"/>
      <c r="AD43" s="44"/>
      <c r="AE43" s="44"/>
      <c r="AF43" s="44"/>
      <c r="AG43" s="44"/>
      <c r="AH43" s="45"/>
      <c r="AI43" s="51"/>
      <c r="AJ43" s="43"/>
      <c r="AK43" s="44"/>
      <c r="AL43" s="44"/>
      <c r="AM43" s="44"/>
      <c r="AN43" s="44"/>
      <c r="AO43" s="44"/>
      <c r="AP43" s="45"/>
      <c r="AQ43" s="51"/>
      <c r="AR43" s="43"/>
      <c r="AS43" s="44"/>
      <c r="AT43" s="44"/>
      <c r="AU43" s="44"/>
      <c r="AV43" s="44"/>
      <c r="AW43" s="44"/>
      <c r="AX43" s="45"/>
      <c r="AY43" s="51"/>
      <c r="AZ43" s="43"/>
      <c r="BA43" s="44"/>
      <c r="BB43" s="44"/>
      <c r="BC43" s="44"/>
      <c r="BD43" s="44"/>
      <c r="BE43" s="44"/>
      <c r="BF43" s="45"/>
      <c r="BG43" s="129"/>
      <c r="BH43" s="44"/>
      <c r="BI43" s="44"/>
      <c r="BJ43" s="44"/>
      <c r="BK43" s="44"/>
      <c r="BL43" s="44"/>
      <c r="BM43" s="44"/>
      <c r="BN43" s="45"/>
      <c r="BO43" s="44"/>
      <c r="BP43" s="43"/>
      <c r="BQ43" s="44"/>
      <c r="BR43" s="44"/>
      <c r="BS43" s="44"/>
      <c r="BT43" s="44"/>
      <c r="BU43" s="44"/>
      <c r="BV43" s="44"/>
      <c r="BW43" s="201"/>
      <c r="BX43" s="44"/>
      <c r="BY43" s="43"/>
      <c r="BZ43" s="44"/>
      <c r="CA43" s="44"/>
      <c r="CB43" s="44"/>
      <c r="CC43" s="44"/>
      <c r="CD43" s="44"/>
      <c r="CE43" s="44"/>
      <c r="CF43" s="268" t="str">
        <f>IF(CN43&lt;ESCALA!$E$7,"NI",IF(CN43&lt;ESCALA!$E$8,"EP",IF(CN43&lt;ESCALA!$E$9,"C",IF(CN43&lt;ESCALA!$E$10,"R","E"))))</f>
        <v>NI</v>
      </c>
      <c r="CG43" s="267" t="str">
        <f>IF(CO43&lt;ESCALA!$E$7,"NI",IF(CO43&lt;ESCALA!$E$8,"EP",IF(CO43&lt;ESCALA!$E$9,"C",IF(CO43&lt;ESCALA!$E$10,"R","E"))))</f>
        <v>NI</v>
      </c>
      <c r="CH43" s="267" t="str">
        <f>IF(CP43&lt;ESCALA!$E$7,"NI",IF(CP43&lt;ESCALA!$E$8,"EP",IF(CP43&lt;ESCALA!$E$9,"C",IF(CP43&lt;ESCALA!$E$10,"R","E"))))</f>
        <v>NI</v>
      </c>
      <c r="CI43" s="267" t="str">
        <f>IF(CQ43&lt;ESCALA!$E$7,"NI",IF(CQ43&lt;ESCALA!$E$8,"EP",IF(CQ43&lt;ESCALA!$E$9,"C",IF(CQ43&lt;ESCALA!$E$10,"R","E"))))</f>
        <v>NI</v>
      </c>
      <c r="CJ43" s="267" t="str">
        <f>IF(CR43&lt;ESCALA!$E$7,"NI",IF(CR43&lt;ESCALA!$E$8,"EP",IF(CR43&lt;ESCALA!$E$9,"C",IF(CR43&lt;ESCALA!$E$10,"R","E"))))</f>
        <v>NI</v>
      </c>
      <c r="CK43" s="267" t="str">
        <f>IF(CS43&lt;ESCALA!$E$7,"NI",IF(CS43&lt;ESCALA!$E$8,"EP",IF(CS43&lt;ESCALA!$E$9,"C",IF(CS43&lt;ESCALA!$E$10,"R","E"))))</f>
        <v>NI</v>
      </c>
      <c r="CL43" s="267" t="str">
        <f>IF(CT43&lt;ESCALA!$E$7,"NI",IF(CT43&lt;ESCALA!$E$8,"EP",IF(CT43&lt;ESCALA!$E$9,"C",IF(CT43&lt;ESCALA!$E$10,"R","E"))))</f>
        <v>NI</v>
      </c>
      <c r="CM43" s="269" t="str">
        <f>IF(CU43&lt;ESCALA!$E$7,"NI",IF(CU43&lt;ESCALA!$E$8,"EP",IF(CU43&lt;ESCALA!$E$9,"C",IF(CU43&lt;ESCALA!$E$10,"R","E"))))</f>
        <v>NI</v>
      </c>
      <c r="CN43" s="302">
        <f>'3º ESO'!AJ51</f>
        <v>0</v>
      </c>
      <c r="CO43" s="303">
        <f>'3º ESO'!AK51</f>
        <v>0</v>
      </c>
      <c r="CP43" s="303">
        <f>'3º ESO'!AL51</f>
        <v>0</v>
      </c>
      <c r="CQ43" s="303">
        <f>'3º ESO'!AM51</f>
        <v>0</v>
      </c>
      <c r="CR43" s="303">
        <f>'3º ESO'!AN51</f>
        <v>0</v>
      </c>
      <c r="CS43" s="303">
        <f>'3º ESO'!AO51</f>
        <v>0</v>
      </c>
      <c r="CT43" s="303">
        <f>'3º ESO'!AP51</f>
        <v>0</v>
      </c>
      <c r="CU43" s="304">
        <f>'3º ESO'!AQ51</f>
        <v>0</v>
      </c>
    </row>
    <row r="44" spans="1:99" ht="21" customHeight="1">
      <c r="A44" s="29">
        <v>31</v>
      </c>
      <c r="B44" s="30" t="s">
        <v>131</v>
      </c>
      <c r="C44" s="52"/>
      <c r="D44" s="48"/>
      <c r="E44" s="52"/>
      <c r="F44" s="52"/>
      <c r="G44" s="52"/>
      <c r="H44" s="52"/>
      <c r="I44" s="52"/>
      <c r="J44" s="53"/>
      <c r="K44" s="54"/>
      <c r="L44" s="48"/>
      <c r="M44" s="52"/>
      <c r="N44" s="52"/>
      <c r="O44" s="52"/>
      <c r="P44" s="52"/>
      <c r="Q44" s="52"/>
      <c r="R44" s="53"/>
      <c r="S44" s="54"/>
      <c r="T44" s="48"/>
      <c r="U44" s="52"/>
      <c r="V44" s="52"/>
      <c r="W44" s="52"/>
      <c r="X44" s="52"/>
      <c r="Y44" s="52"/>
      <c r="Z44" s="53"/>
      <c r="AA44" s="54"/>
      <c r="AB44" s="48"/>
      <c r="AC44" s="52"/>
      <c r="AD44" s="52"/>
      <c r="AE44" s="52"/>
      <c r="AF44" s="52"/>
      <c r="AG44" s="52"/>
      <c r="AH44" s="53"/>
      <c r="AI44" s="54"/>
      <c r="AJ44" s="48"/>
      <c r="AK44" s="52"/>
      <c r="AL44" s="52"/>
      <c r="AM44" s="52"/>
      <c r="AN44" s="52"/>
      <c r="AO44" s="52"/>
      <c r="AP44" s="53"/>
      <c r="AQ44" s="54"/>
      <c r="AR44" s="48"/>
      <c r="AS44" s="52"/>
      <c r="AT44" s="52"/>
      <c r="AU44" s="52"/>
      <c r="AV44" s="52"/>
      <c r="AW44" s="52"/>
      <c r="AX44" s="53"/>
      <c r="AY44" s="54"/>
      <c r="AZ44" s="48"/>
      <c r="BA44" s="52"/>
      <c r="BB44" s="52"/>
      <c r="BC44" s="52"/>
      <c r="BD44" s="52"/>
      <c r="BE44" s="52"/>
      <c r="BF44" s="53"/>
      <c r="BG44" s="130"/>
      <c r="BH44" s="52"/>
      <c r="BI44" s="52"/>
      <c r="BJ44" s="52"/>
      <c r="BK44" s="52"/>
      <c r="BL44" s="52"/>
      <c r="BM44" s="52"/>
      <c r="BN44" s="53"/>
      <c r="BO44" s="52"/>
      <c r="BP44" s="48"/>
      <c r="BQ44" s="52"/>
      <c r="BR44" s="52"/>
      <c r="BS44" s="52"/>
      <c r="BT44" s="52"/>
      <c r="BU44" s="52"/>
      <c r="BV44" s="52"/>
      <c r="BW44" s="202"/>
      <c r="BX44" s="52"/>
      <c r="BY44" s="48"/>
      <c r="BZ44" s="52"/>
      <c r="CA44" s="52"/>
      <c r="CB44" s="52"/>
      <c r="CC44" s="52"/>
      <c r="CD44" s="52"/>
      <c r="CE44" s="52"/>
      <c r="CF44" s="268" t="str">
        <f>IF(CN44&lt;ESCALA!$E$7,"NI",IF(CN44&lt;ESCALA!$E$8,"EP",IF(CN44&lt;ESCALA!$E$9,"C",IF(CN44&lt;ESCALA!$E$10,"R","E"))))</f>
        <v>NI</v>
      </c>
      <c r="CG44" s="267" t="str">
        <f>IF(CO44&lt;ESCALA!$E$7,"NI",IF(CO44&lt;ESCALA!$E$8,"EP",IF(CO44&lt;ESCALA!$E$9,"C",IF(CO44&lt;ESCALA!$E$10,"R","E"))))</f>
        <v>NI</v>
      </c>
      <c r="CH44" s="267" t="str">
        <f>IF(CP44&lt;ESCALA!$E$7,"NI",IF(CP44&lt;ESCALA!$E$8,"EP",IF(CP44&lt;ESCALA!$E$9,"C",IF(CP44&lt;ESCALA!$E$10,"R","E"))))</f>
        <v>NI</v>
      </c>
      <c r="CI44" s="267" t="str">
        <f>IF(CQ44&lt;ESCALA!$E$7,"NI",IF(CQ44&lt;ESCALA!$E$8,"EP",IF(CQ44&lt;ESCALA!$E$9,"C",IF(CQ44&lt;ESCALA!$E$10,"R","E"))))</f>
        <v>NI</v>
      </c>
      <c r="CJ44" s="267" t="str">
        <f>IF(CR44&lt;ESCALA!$E$7,"NI",IF(CR44&lt;ESCALA!$E$8,"EP",IF(CR44&lt;ESCALA!$E$9,"C",IF(CR44&lt;ESCALA!$E$10,"R","E"))))</f>
        <v>NI</v>
      </c>
      <c r="CK44" s="267" t="str">
        <f>IF(CS44&lt;ESCALA!$E$7,"NI",IF(CS44&lt;ESCALA!$E$8,"EP",IF(CS44&lt;ESCALA!$E$9,"C",IF(CS44&lt;ESCALA!$E$10,"R","E"))))</f>
        <v>NI</v>
      </c>
      <c r="CL44" s="267" t="str">
        <f>IF(CT44&lt;ESCALA!$E$7,"NI",IF(CT44&lt;ESCALA!$E$8,"EP",IF(CT44&lt;ESCALA!$E$9,"C",IF(CT44&lt;ESCALA!$E$10,"R","E"))))</f>
        <v>NI</v>
      </c>
      <c r="CM44" s="269" t="str">
        <f>IF(CU44&lt;ESCALA!$E$7,"NI",IF(CU44&lt;ESCALA!$E$8,"EP",IF(CU44&lt;ESCALA!$E$9,"C",IF(CU44&lt;ESCALA!$E$10,"R","E"))))</f>
        <v>NI</v>
      </c>
      <c r="CN44" s="302">
        <f>'3º ESO'!AJ52</f>
        <v>0</v>
      </c>
      <c r="CO44" s="303">
        <f>'3º ESO'!AK52</f>
        <v>0</v>
      </c>
      <c r="CP44" s="303">
        <f>'3º ESO'!AL52</f>
        <v>0</v>
      </c>
      <c r="CQ44" s="303">
        <f>'3º ESO'!AM52</f>
        <v>0</v>
      </c>
      <c r="CR44" s="303">
        <f>'3º ESO'!AN52</f>
        <v>0</v>
      </c>
      <c r="CS44" s="303">
        <f>'3º ESO'!AO52</f>
        <v>0</v>
      </c>
      <c r="CT44" s="303">
        <f>'3º ESO'!AP52</f>
        <v>0</v>
      </c>
      <c r="CU44" s="304">
        <f>'3º ESO'!AQ52</f>
        <v>0</v>
      </c>
    </row>
    <row r="45" spans="1:99" ht="21" customHeight="1">
      <c r="A45" s="66">
        <v>32</v>
      </c>
      <c r="B45" s="28" t="s">
        <v>132</v>
      </c>
      <c r="C45" s="44"/>
      <c r="D45" s="43"/>
      <c r="E45" s="44"/>
      <c r="F45" s="44"/>
      <c r="G45" s="44"/>
      <c r="H45" s="44"/>
      <c r="I45" s="44"/>
      <c r="J45" s="45"/>
      <c r="K45" s="51"/>
      <c r="L45" s="43"/>
      <c r="M45" s="44"/>
      <c r="N45" s="44"/>
      <c r="O45" s="44"/>
      <c r="P45" s="44"/>
      <c r="Q45" s="44"/>
      <c r="R45" s="45"/>
      <c r="S45" s="51"/>
      <c r="T45" s="43"/>
      <c r="U45" s="44"/>
      <c r="V45" s="44"/>
      <c r="W45" s="44"/>
      <c r="X45" s="44"/>
      <c r="Y45" s="44"/>
      <c r="Z45" s="45"/>
      <c r="AA45" s="51"/>
      <c r="AB45" s="43"/>
      <c r="AC45" s="44"/>
      <c r="AD45" s="44"/>
      <c r="AE45" s="44"/>
      <c r="AF45" s="44"/>
      <c r="AG45" s="44"/>
      <c r="AH45" s="45"/>
      <c r="AI45" s="51"/>
      <c r="AJ45" s="43"/>
      <c r="AK45" s="44"/>
      <c r="AL45" s="44"/>
      <c r="AM45" s="44"/>
      <c r="AN45" s="44"/>
      <c r="AO45" s="44"/>
      <c r="AP45" s="45"/>
      <c r="AQ45" s="51"/>
      <c r="AR45" s="43"/>
      <c r="AS45" s="44"/>
      <c r="AT45" s="44"/>
      <c r="AU45" s="44"/>
      <c r="AV45" s="44"/>
      <c r="AW45" s="44"/>
      <c r="AX45" s="45"/>
      <c r="AY45" s="51"/>
      <c r="AZ45" s="43"/>
      <c r="BA45" s="44"/>
      <c r="BB45" s="44"/>
      <c r="BC45" s="44"/>
      <c r="BD45" s="44"/>
      <c r="BE45" s="44"/>
      <c r="BF45" s="45"/>
      <c r="BG45" s="129"/>
      <c r="BH45" s="44"/>
      <c r="BI45" s="44"/>
      <c r="BJ45" s="44"/>
      <c r="BK45" s="44"/>
      <c r="BL45" s="44"/>
      <c r="BM45" s="44"/>
      <c r="BN45" s="45"/>
      <c r="BO45" s="44"/>
      <c r="BP45" s="43"/>
      <c r="BQ45" s="44"/>
      <c r="BR45" s="44"/>
      <c r="BS45" s="44"/>
      <c r="BT45" s="44"/>
      <c r="BU45" s="44"/>
      <c r="BV45" s="44"/>
      <c r="BW45" s="201"/>
      <c r="BX45" s="44"/>
      <c r="BY45" s="43"/>
      <c r="BZ45" s="44"/>
      <c r="CA45" s="44"/>
      <c r="CB45" s="44"/>
      <c r="CC45" s="44"/>
      <c r="CD45" s="44"/>
      <c r="CE45" s="44"/>
      <c r="CF45" s="268" t="str">
        <f>IF(CN45&lt;ESCALA!$E$7,"NI",IF(CN45&lt;ESCALA!$E$8,"EP",IF(CN45&lt;ESCALA!$E$9,"C",IF(CN45&lt;ESCALA!$E$10,"R","E"))))</f>
        <v>NI</v>
      </c>
      <c r="CG45" s="267" t="str">
        <f>IF(CO45&lt;ESCALA!$E$7,"NI",IF(CO45&lt;ESCALA!$E$8,"EP",IF(CO45&lt;ESCALA!$E$9,"C",IF(CO45&lt;ESCALA!$E$10,"R","E"))))</f>
        <v>NI</v>
      </c>
      <c r="CH45" s="267" t="str">
        <f>IF(CP45&lt;ESCALA!$E$7,"NI",IF(CP45&lt;ESCALA!$E$8,"EP",IF(CP45&lt;ESCALA!$E$9,"C",IF(CP45&lt;ESCALA!$E$10,"R","E"))))</f>
        <v>NI</v>
      </c>
      <c r="CI45" s="267" t="str">
        <f>IF(CQ45&lt;ESCALA!$E$7,"NI",IF(CQ45&lt;ESCALA!$E$8,"EP",IF(CQ45&lt;ESCALA!$E$9,"C",IF(CQ45&lt;ESCALA!$E$10,"R","E"))))</f>
        <v>NI</v>
      </c>
      <c r="CJ45" s="267" t="str">
        <f>IF(CR45&lt;ESCALA!$E$7,"NI",IF(CR45&lt;ESCALA!$E$8,"EP",IF(CR45&lt;ESCALA!$E$9,"C",IF(CR45&lt;ESCALA!$E$10,"R","E"))))</f>
        <v>NI</v>
      </c>
      <c r="CK45" s="267" t="str">
        <f>IF(CS45&lt;ESCALA!$E$7,"NI",IF(CS45&lt;ESCALA!$E$8,"EP",IF(CS45&lt;ESCALA!$E$9,"C",IF(CS45&lt;ESCALA!$E$10,"R","E"))))</f>
        <v>NI</v>
      </c>
      <c r="CL45" s="267" t="str">
        <f>IF(CT45&lt;ESCALA!$E$7,"NI",IF(CT45&lt;ESCALA!$E$8,"EP",IF(CT45&lt;ESCALA!$E$9,"C",IF(CT45&lt;ESCALA!$E$10,"R","E"))))</f>
        <v>NI</v>
      </c>
      <c r="CM45" s="269" t="str">
        <f>IF(CU45&lt;ESCALA!$E$7,"NI",IF(CU45&lt;ESCALA!$E$8,"EP",IF(CU45&lt;ESCALA!$E$9,"C",IF(CU45&lt;ESCALA!$E$10,"R","E"))))</f>
        <v>NI</v>
      </c>
      <c r="CN45" s="302">
        <f>'3º ESO'!AJ53</f>
        <v>0</v>
      </c>
      <c r="CO45" s="303">
        <f>'3º ESO'!AK53</f>
        <v>0</v>
      </c>
      <c r="CP45" s="303">
        <f>'3º ESO'!AL53</f>
        <v>0</v>
      </c>
      <c r="CQ45" s="303">
        <f>'3º ESO'!AM53</f>
        <v>0</v>
      </c>
      <c r="CR45" s="303">
        <f>'3º ESO'!AN53</f>
        <v>0</v>
      </c>
      <c r="CS45" s="303">
        <f>'3º ESO'!AO53</f>
        <v>0</v>
      </c>
      <c r="CT45" s="303">
        <f>'3º ESO'!AP53</f>
        <v>0</v>
      </c>
      <c r="CU45" s="304">
        <f>'3º ESO'!AQ53</f>
        <v>0</v>
      </c>
    </row>
    <row r="46" spans="1:99" ht="21" customHeight="1">
      <c r="A46" s="29">
        <v>33</v>
      </c>
      <c r="B46" s="30" t="s">
        <v>133</v>
      </c>
      <c r="C46" s="52"/>
      <c r="D46" s="48"/>
      <c r="E46" s="52"/>
      <c r="F46" s="52"/>
      <c r="G46" s="52"/>
      <c r="H46" s="52"/>
      <c r="I46" s="52"/>
      <c r="J46" s="53"/>
      <c r="K46" s="54"/>
      <c r="L46" s="48"/>
      <c r="M46" s="52"/>
      <c r="N46" s="52"/>
      <c r="O46" s="52"/>
      <c r="P46" s="52"/>
      <c r="Q46" s="52"/>
      <c r="R46" s="53"/>
      <c r="S46" s="54"/>
      <c r="T46" s="48"/>
      <c r="U46" s="52"/>
      <c r="V46" s="52"/>
      <c r="W46" s="52"/>
      <c r="X46" s="52"/>
      <c r="Y46" s="52"/>
      <c r="Z46" s="53"/>
      <c r="AA46" s="54"/>
      <c r="AB46" s="48"/>
      <c r="AC46" s="52"/>
      <c r="AD46" s="52"/>
      <c r="AE46" s="52"/>
      <c r="AF46" s="52"/>
      <c r="AG46" s="52"/>
      <c r="AH46" s="53"/>
      <c r="AI46" s="54"/>
      <c r="AJ46" s="48"/>
      <c r="AK46" s="52"/>
      <c r="AL46" s="52"/>
      <c r="AM46" s="52"/>
      <c r="AN46" s="52"/>
      <c r="AO46" s="52"/>
      <c r="AP46" s="53"/>
      <c r="AQ46" s="54"/>
      <c r="AR46" s="48"/>
      <c r="AS46" s="52"/>
      <c r="AT46" s="52"/>
      <c r="AU46" s="52"/>
      <c r="AV46" s="52"/>
      <c r="AW46" s="52"/>
      <c r="AX46" s="53"/>
      <c r="AY46" s="54"/>
      <c r="AZ46" s="48"/>
      <c r="BA46" s="52"/>
      <c r="BB46" s="52"/>
      <c r="BC46" s="52"/>
      <c r="BD46" s="52"/>
      <c r="BE46" s="52"/>
      <c r="BF46" s="53"/>
      <c r="BG46" s="130"/>
      <c r="BH46" s="52"/>
      <c r="BI46" s="52"/>
      <c r="BJ46" s="52"/>
      <c r="BK46" s="52"/>
      <c r="BL46" s="52"/>
      <c r="BM46" s="52"/>
      <c r="BN46" s="53"/>
      <c r="BO46" s="52"/>
      <c r="BP46" s="48"/>
      <c r="BQ46" s="52"/>
      <c r="BR46" s="52"/>
      <c r="BS46" s="52"/>
      <c r="BT46" s="52"/>
      <c r="BU46" s="52"/>
      <c r="BV46" s="52"/>
      <c r="BW46" s="202"/>
      <c r="BX46" s="52"/>
      <c r="BY46" s="48"/>
      <c r="BZ46" s="52"/>
      <c r="CA46" s="52"/>
      <c r="CB46" s="52"/>
      <c r="CC46" s="52"/>
      <c r="CD46" s="52"/>
      <c r="CE46" s="52"/>
      <c r="CF46" s="268" t="str">
        <f>IF(CN46&lt;ESCALA!$E$7,"NI",IF(CN46&lt;ESCALA!$E$8,"EP",IF(CN46&lt;ESCALA!$E$9,"C",IF(CN46&lt;ESCALA!$E$10,"R","E"))))</f>
        <v>NI</v>
      </c>
      <c r="CG46" s="267" t="str">
        <f>IF(CO46&lt;ESCALA!$E$7,"NI",IF(CO46&lt;ESCALA!$E$8,"EP",IF(CO46&lt;ESCALA!$E$9,"C",IF(CO46&lt;ESCALA!$E$10,"R","E"))))</f>
        <v>NI</v>
      </c>
      <c r="CH46" s="267" t="str">
        <f>IF(CP46&lt;ESCALA!$E$7,"NI",IF(CP46&lt;ESCALA!$E$8,"EP",IF(CP46&lt;ESCALA!$E$9,"C",IF(CP46&lt;ESCALA!$E$10,"R","E"))))</f>
        <v>NI</v>
      </c>
      <c r="CI46" s="267" t="str">
        <f>IF(CQ46&lt;ESCALA!$E$7,"NI",IF(CQ46&lt;ESCALA!$E$8,"EP",IF(CQ46&lt;ESCALA!$E$9,"C",IF(CQ46&lt;ESCALA!$E$10,"R","E"))))</f>
        <v>NI</v>
      </c>
      <c r="CJ46" s="267" t="str">
        <f>IF(CR46&lt;ESCALA!$E$7,"NI",IF(CR46&lt;ESCALA!$E$8,"EP",IF(CR46&lt;ESCALA!$E$9,"C",IF(CR46&lt;ESCALA!$E$10,"R","E"))))</f>
        <v>NI</v>
      </c>
      <c r="CK46" s="267" t="str">
        <f>IF(CS46&lt;ESCALA!$E$7,"NI",IF(CS46&lt;ESCALA!$E$8,"EP",IF(CS46&lt;ESCALA!$E$9,"C",IF(CS46&lt;ESCALA!$E$10,"R","E"))))</f>
        <v>NI</v>
      </c>
      <c r="CL46" s="267" t="str">
        <f>IF(CT46&lt;ESCALA!$E$7,"NI",IF(CT46&lt;ESCALA!$E$8,"EP",IF(CT46&lt;ESCALA!$E$9,"C",IF(CT46&lt;ESCALA!$E$10,"R","E"))))</f>
        <v>NI</v>
      </c>
      <c r="CM46" s="269" t="str">
        <f>IF(CU46&lt;ESCALA!$E$7,"NI",IF(CU46&lt;ESCALA!$E$8,"EP",IF(CU46&lt;ESCALA!$E$9,"C",IF(CU46&lt;ESCALA!$E$10,"R","E"))))</f>
        <v>NI</v>
      </c>
      <c r="CN46" s="302">
        <f>'3º ESO'!AJ54</f>
        <v>0</v>
      </c>
      <c r="CO46" s="303">
        <f>'3º ESO'!AK54</f>
        <v>0</v>
      </c>
      <c r="CP46" s="303">
        <f>'3º ESO'!AL54</f>
        <v>0</v>
      </c>
      <c r="CQ46" s="303">
        <f>'3º ESO'!AM54</f>
        <v>0</v>
      </c>
      <c r="CR46" s="303">
        <f>'3º ESO'!AN54</f>
        <v>0</v>
      </c>
      <c r="CS46" s="303">
        <f>'3º ESO'!AO54</f>
        <v>0</v>
      </c>
      <c r="CT46" s="303">
        <f>'3º ESO'!AP54</f>
        <v>0</v>
      </c>
      <c r="CU46" s="304">
        <f>'3º ESO'!AQ54</f>
        <v>0</v>
      </c>
    </row>
    <row r="47" spans="1:99" ht="21" customHeight="1">
      <c r="A47" s="29">
        <v>34</v>
      </c>
      <c r="B47" s="28" t="s">
        <v>134</v>
      </c>
      <c r="C47" s="44"/>
      <c r="D47" s="43"/>
      <c r="E47" s="44"/>
      <c r="F47" s="44"/>
      <c r="G47" s="44"/>
      <c r="H47" s="44"/>
      <c r="I47" s="44"/>
      <c r="J47" s="45"/>
      <c r="K47" s="51"/>
      <c r="L47" s="43"/>
      <c r="M47" s="44"/>
      <c r="N47" s="44"/>
      <c r="O47" s="44"/>
      <c r="P47" s="44"/>
      <c r="Q47" s="44"/>
      <c r="R47" s="45"/>
      <c r="S47" s="51"/>
      <c r="T47" s="43"/>
      <c r="U47" s="44"/>
      <c r="V47" s="44"/>
      <c r="W47" s="44"/>
      <c r="X47" s="44"/>
      <c r="Y47" s="44"/>
      <c r="Z47" s="45"/>
      <c r="AA47" s="51"/>
      <c r="AB47" s="43"/>
      <c r="AC47" s="44"/>
      <c r="AD47" s="44"/>
      <c r="AE47" s="44"/>
      <c r="AF47" s="44"/>
      <c r="AG47" s="44"/>
      <c r="AH47" s="45"/>
      <c r="AI47" s="51"/>
      <c r="AJ47" s="43"/>
      <c r="AK47" s="44"/>
      <c r="AL47" s="44"/>
      <c r="AM47" s="44"/>
      <c r="AN47" s="44"/>
      <c r="AO47" s="44"/>
      <c r="AP47" s="45"/>
      <c r="AQ47" s="51"/>
      <c r="AR47" s="43"/>
      <c r="AS47" s="44"/>
      <c r="AT47" s="44"/>
      <c r="AU47" s="44"/>
      <c r="AV47" s="44"/>
      <c r="AW47" s="44"/>
      <c r="AX47" s="45"/>
      <c r="AY47" s="51"/>
      <c r="AZ47" s="43"/>
      <c r="BA47" s="44"/>
      <c r="BB47" s="44"/>
      <c r="BC47" s="44"/>
      <c r="BD47" s="44"/>
      <c r="BE47" s="44"/>
      <c r="BF47" s="45"/>
      <c r="BG47" s="129"/>
      <c r="BH47" s="44"/>
      <c r="BI47" s="44"/>
      <c r="BJ47" s="44"/>
      <c r="BK47" s="44"/>
      <c r="BL47" s="44"/>
      <c r="BM47" s="44"/>
      <c r="BN47" s="45"/>
      <c r="BO47" s="44"/>
      <c r="BP47" s="43"/>
      <c r="BQ47" s="44"/>
      <c r="BR47" s="44"/>
      <c r="BS47" s="44"/>
      <c r="BT47" s="44"/>
      <c r="BU47" s="44"/>
      <c r="BV47" s="44"/>
      <c r="BW47" s="201"/>
      <c r="BX47" s="44"/>
      <c r="BY47" s="43"/>
      <c r="BZ47" s="44"/>
      <c r="CA47" s="44"/>
      <c r="CB47" s="44"/>
      <c r="CC47" s="44"/>
      <c r="CD47" s="44"/>
      <c r="CE47" s="44"/>
      <c r="CF47" s="268" t="str">
        <f>IF(CN47&lt;ESCALA!$E$7,"NI",IF(CN47&lt;ESCALA!$E$8,"EP",IF(CN47&lt;ESCALA!$E$9,"C",IF(CN47&lt;ESCALA!$E$10,"R","E"))))</f>
        <v>NI</v>
      </c>
      <c r="CG47" s="267" t="str">
        <f>IF(CO47&lt;ESCALA!$E$7,"NI",IF(CO47&lt;ESCALA!$E$8,"EP",IF(CO47&lt;ESCALA!$E$9,"C",IF(CO47&lt;ESCALA!$E$10,"R","E"))))</f>
        <v>NI</v>
      </c>
      <c r="CH47" s="267" t="str">
        <f>IF(CP47&lt;ESCALA!$E$7,"NI",IF(CP47&lt;ESCALA!$E$8,"EP",IF(CP47&lt;ESCALA!$E$9,"C",IF(CP47&lt;ESCALA!$E$10,"R","E"))))</f>
        <v>NI</v>
      </c>
      <c r="CI47" s="267" t="str">
        <f>IF(CQ47&lt;ESCALA!$E$7,"NI",IF(CQ47&lt;ESCALA!$E$8,"EP",IF(CQ47&lt;ESCALA!$E$9,"C",IF(CQ47&lt;ESCALA!$E$10,"R","E"))))</f>
        <v>NI</v>
      </c>
      <c r="CJ47" s="267" t="str">
        <f>IF(CR47&lt;ESCALA!$E$7,"NI",IF(CR47&lt;ESCALA!$E$8,"EP",IF(CR47&lt;ESCALA!$E$9,"C",IF(CR47&lt;ESCALA!$E$10,"R","E"))))</f>
        <v>NI</v>
      </c>
      <c r="CK47" s="267" t="str">
        <f>IF(CS47&lt;ESCALA!$E$7,"NI",IF(CS47&lt;ESCALA!$E$8,"EP",IF(CS47&lt;ESCALA!$E$9,"C",IF(CS47&lt;ESCALA!$E$10,"R","E"))))</f>
        <v>NI</v>
      </c>
      <c r="CL47" s="267" t="str">
        <f>IF(CT47&lt;ESCALA!$E$7,"NI",IF(CT47&lt;ESCALA!$E$8,"EP",IF(CT47&lt;ESCALA!$E$9,"C",IF(CT47&lt;ESCALA!$E$10,"R","E"))))</f>
        <v>NI</v>
      </c>
      <c r="CM47" s="269" t="str">
        <f>IF(CU47&lt;ESCALA!$E$7,"NI",IF(CU47&lt;ESCALA!$E$8,"EP",IF(CU47&lt;ESCALA!$E$9,"C",IF(CU47&lt;ESCALA!$E$10,"R","E"))))</f>
        <v>NI</v>
      </c>
      <c r="CN47" s="302">
        <f>'3º ESO'!AJ55</f>
        <v>0</v>
      </c>
      <c r="CO47" s="303">
        <f>'3º ESO'!AK55</f>
        <v>0</v>
      </c>
      <c r="CP47" s="303">
        <f>'3º ESO'!AL55</f>
        <v>0</v>
      </c>
      <c r="CQ47" s="303">
        <f>'3º ESO'!AM55</f>
        <v>0</v>
      </c>
      <c r="CR47" s="303">
        <f>'3º ESO'!AN55</f>
        <v>0</v>
      </c>
      <c r="CS47" s="303">
        <f>'3º ESO'!AO55</f>
        <v>0</v>
      </c>
      <c r="CT47" s="303">
        <f>'3º ESO'!AP55</f>
        <v>0</v>
      </c>
      <c r="CU47" s="304">
        <f>'3º ESO'!AQ55</f>
        <v>0</v>
      </c>
    </row>
    <row r="48" spans="1:99" ht="21" customHeight="1">
      <c r="A48" s="66">
        <v>35</v>
      </c>
      <c r="B48" s="30" t="s">
        <v>135</v>
      </c>
      <c r="C48" s="52"/>
      <c r="D48" s="48"/>
      <c r="E48" s="52"/>
      <c r="F48" s="52"/>
      <c r="G48" s="52"/>
      <c r="H48" s="52"/>
      <c r="I48" s="52"/>
      <c r="J48" s="53"/>
      <c r="K48" s="54"/>
      <c r="L48" s="48"/>
      <c r="M48" s="52"/>
      <c r="N48" s="52"/>
      <c r="O48" s="52"/>
      <c r="P48" s="52"/>
      <c r="Q48" s="52"/>
      <c r="R48" s="53"/>
      <c r="S48" s="54"/>
      <c r="T48" s="48"/>
      <c r="U48" s="52"/>
      <c r="V48" s="52"/>
      <c r="W48" s="52"/>
      <c r="X48" s="52"/>
      <c r="Y48" s="52"/>
      <c r="Z48" s="53"/>
      <c r="AA48" s="54"/>
      <c r="AB48" s="48"/>
      <c r="AC48" s="52"/>
      <c r="AD48" s="52"/>
      <c r="AE48" s="52"/>
      <c r="AF48" s="52"/>
      <c r="AG48" s="52"/>
      <c r="AH48" s="53"/>
      <c r="AI48" s="54"/>
      <c r="AJ48" s="48"/>
      <c r="AK48" s="52"/>
      <c r="AL48" s="52"/>
      <c r="AM48" s="52"/>
      <c r="AN48" s="52"/>
      <c r="AO48" s="52"/>
      <c r="AP48" s="53"/>
      <c r="AQ48" s="54"/>
      <c r="AR48" s="48"/>
      <c r="AS48" s="52"/>
      <c r="AT48" s="52"/>
      <c r="AU48" s="52"/>
      <c r="AV48" s="52"/>
      <c r="AW48" s="52"/>
      <c r="AX48" s="53"/>
      <c r="AY48" s="54"/>
      <c r="AZ48" s="48"/>
      <c r="BA48" s="52"/>
      <c r="BB48" s="52"/>
      <c r="BC48" s="52"/>
      <c r="BD48" s="52"/>
      <c r="BE48" s="52"/>
      <c r="BF48" s="53"/>
      <c r="BG48" s="130"/>
      <c r="BH48" s="52"/>
      <c r="BI48" s="52"/>
      <c r="BJ48" s="52"/>
      <c r="BK48" s="52"/>
      <c r="BL48" s="52"/>
      <c r="BM48" s="52"/>
      <c r="BN48" s="53"/>
      <c r="BO48" s="52"/>
      <c r="BP48" s="48"/>
      <c r="BQ48" s="52"/>
      <c r="BR48" s="52"/>
      <c r="BS48" s="52"/>
      <c r="BT48" s="52"/>
      <c r="BU48" s="52"/>
      <c r="BV48" s="52"/>
      <c r="BW48" s="202"/>
      <c r="BX48" s="52"/>
      <c r="BY48" s="48"/>
      <c r="BZ48" s="52"/>
      <c r="CA48" s="52"/>
      <c r="CB48" s="52"/>
      <c r="CC48" s="52"/>
      <c r="CD48" s="52"/>
      <c r="CE48" s="52"/>
      <c r="CF48" s="268" t="str">
        <f>IF(CN48&lt;ESCALA!$E$7,"NI",IF(CN48&lt;ESCALA!$E$8,"EP",IF(CN48&lt;ESCALA!$E$9,"C",IF(CN48&lt;ESCALA!$E$10,"R","E"))))</f>
        <v>NI</v>
      </c>
      <c r="CG48" s="267" t="str">
        <f>IF(CO48&lt;ESCALA!$E$7,"NI",IF(CO48&lt;ESCALA!$E$8,"EP",IF(CO48&lt;ESCALA!$E$9,"C",IF(CO48&lt;ESCALA!$E$10,"R","E"))))</f>
        <v>NI</v>
      </c>
      <c r="CH48" s="267" t="str">
        <f>IF(CP48&lt;ESCALA!$E$7,"NI",IF(CP48&lt;ESCALA!$E$8,"EP",IF(CP48&lt;ESCALA!$E$9,"C",IF(CP48&lt;ESCALA!$E$10,"R","E"))))</f>
        <v>NI</v>
      </c>
      <c r="CI48" s="267" t="str">
        <f>IF(CQ48&lt;ESCALA!$E$7,"NI",IF(CQ48&lt;ESCALA!$E$8,"EP",IF(CQ48&lt;ESCALA!$E$9,"C",IF(CQ48&lt;ESCALA!$E$10,"R","E"))))</f>
        <v>NI</v>
      </c>
      <c r="CJ48" s="267" t="str">
        <f>IF(CR48&lt;ESCALA!$E$7,"NI",IF(CR48&lt;ESCALA!$E$8,"EP",IF(CR48&lt;ESCALA!$E$9,"C",IF(CR48&lt;ESCALA!$E$10,"R","E"))))</f>
        <v>NI</v>
      </c>
      <c r="CK48" s="267" t="str">
        <f>IF(CS48&lt;ESCALA!$E$7,"NI",IF(CS48&lt;ESCALA!$E$8,"EP",IF(CS48&lt;ESCALA!$E$9,"C",IF(CS48&lt;ESCALA!$E$10,"R","E"))))</f>
        <v>NI</v>
      </c>
      <c r="CL48" s="267" t="str">
        <f>IF(CT48&lt;ESCALA!$E$7,"NI",IF(CT48&lt;ESCALA!$E$8,"EP",IF(CT48&lt;ESCALA!$E$9,"C",IF(CT48&lt;ESCALA!$E$10,"R","E"))))</f>
        <v>NI</v>
      </c>
      <c r="CM48" s="269" t="str">
        <f>IF(CU48&lt;ESCALA!$E$7,"NI",IF(CU48&lt;ESCALA!$E$8,"EP",IF(CU48&lt;ESCALA!$E$9,"C",IF(CU48&lt;ESCALA!$E$10,"R","E"))))</f>
        <v>NI</v>
      </c>
      <c r="CN48" s="302">
        <f>'3º ESO'!AJ56</f>
        <v>0</v>
      </c>
      <c r="CO48" s="303">
        <f>'3º ESO'!AK56</f>
        <v>0</v>
      </c>
      <c r="CP48" s="303">
        <f>'3º ESO'!AL56</f>
        <v>0</v>
      </c>
      <c r="CQ48" s="303">
        <f>'3º ESO'!AM56</f>
        <v>0</v>
      </c>
      <c r="CR48" s="303">
        <f>'3º ESO'!AN56</f>
        <v>0</v>
      </c>
      <c r="CS48" s="303">
        <f>'3º ESO'!AO56</f>
        <v>0</v>
      </c>
      <c r="CT48" s="303">
        <f>'3º ESO'!AP56</f>
        <v>0</v>
      </c>
      <c r="CU48" s="304">
        <f>'3º ESO'!AQ56</f>
        <v>0</v>
      </c>
    </row>
    <row r="49" spans="1:99" ht="21" customHeight="1">
      <c r="A49" s="29">
        <v>36</v>
      </c>
      <c r="B49" s="28" t="s">
        <v>136</v>
      </c>
      <c r="C49" s="44"/>
      <c r="D49" s="43"/>
      <c r="E49" s="44"/>
      <c r="F49" s="44"/>
      <c r="G49" s="44"/>
      <c r="H49" s="44"/>
      <c r="I49" s="44"/>
      <c r="J49" s="45"/>
      <c r="K49" s="51"/>
      <c r="L49" s="43"/>
      <c r="M49" s="44"/>
      <c r="N49" s="44"/>
      <c r="O49" s="44"/>
      <c r="P49" s="44"/>
      <c r="Q49" s="44"/>
      <c r="R49" s="45"/>
      <c r="S49" s="51"/>
      <c r="T49" s="43"/>
      <c r="U49" s="44"/>
      <c r="V49" s="44"/>
      <c r="W49" s="44"/>
      <c r="X49" s="44"/>
      <c r="Y49" s="44"/>
      <c r="Z49" s="45"/>
      <c r="AA49" s="51"/>
      <c r="AB49" s="43"/>
      <c r="AC49" s="44"/>
      <c r="AD49" s="44"/>
      <c r="AE49" s="44"/>
      <c r="AF49" s="44"/>
      <c r="AG49" s="44"/>
      <c r="AH49" s="45"/>
      <c r="AI49" s="51"/>
      <c r="AJ49" s="43"/>
      <c r="AK49" s="44"/>
      <c r="AL49" s="44"/>
      <c r="AM49" s="44"/>
      <c r="AN49" s="44"/>
      <c r="AO49" s="44"/>
      <c r="AP49" s="45"/>
      <c r="AQ49" s="51"/>
      <c r="AR49" s="43"/>
      <c r="AS49" s="44"/>
      <c r="AT49" s="44"/>
      <c r="AU49" s="44"/>
      <c r="AV49" s="44"/>
      <c r="AW49" s="44"/>
      <c r="AX49" s="45"/>
      <c r="AY49" s="51"/>
      <c r="AZ49" s="43"/>
      <c r="BA49" s="44"/>
      <c r="BB49" s="44"/>
      <c r="BC49" s="44"/>
      <c r="BD49" s="44"/>
      <c r="BE49" s="44"/>
      <c r="BF49" s="45"/>
      <c r="BG49" s="129"/>
      <c r="BH49" s="44"/>
      <c r="BI49" s="44"/>
      <c r="BJ49" s="44"/>
      <c r="BK49" s="44"/>
      <c r="BL49" s="44"/>
      <c r="BM49" s="44"/>
      <c r="BN49" s="45"/>
      <c r="BO49" s="44"/>
      <c r="BP49" s="43"/>
      <c r="BQ49" s="44"/>
      <c r="BR49" s="44"/>
      <c r="BS49" s="44"/>
      <c r="BT49" s="44"/>
      <c r="BU49" s="44"/>
      <c r="BV49" s="44"/>
      <c r="BW49" s="201"/>
      <c r="BX49" s="44"/>
      <c r="BY49" s="43"/>
      <c r="BZ49" s="44"/>
      <c r="CA49" s="44"/>
      <c r="CB49" s="44"/>
      <c r="CC49" s="44"/>
      <c r="CD49" s="44"/>
      <c r="CE49" s="44"/>
      <c r="CF49" s="268" t="str">
        <f>IF(CN49&lt;ESCALA!$E$7,"NI",IF(CN49&lt;ESCALA!$E$8,"EP",IF(CN49&lt;ESCALA!$E$9,"C",IF(CN49&lt;ESCALA!$E$10,"R","E"))))</f>
        <v>NI</v>
      </c>
      <c r="CG49" s="267" t="str">
        <f>IF(CO49&lt;ESCALA!$E$7,"NI",IF(CO49&lt;ESCALA!$E$8,"EP",IF(CO49&lt;ESCALA!$E$9,"C",IF(CO49&lt;ESCALA!$E$10,"R","E"))))</f>
        <v>NI</v>
      </c>
      <c r="CH49" s="267" t="str">
        <f>IF(CP49&lt;ESCALA!$E$7,"NI",IF(CP49&lt;ESCALA!$E$8,"EP",IF(CP49&lt;ESCALA!$E$9,"C",IF(CP49&lt;ESCALA!$E$10,"R","E"))))</f>
        <v>NI</v>
      </c>
      <c r="CI49" s="267" t="str">
        <f>IF(CQ49&lt;ESCALA!$E$7,"NI",IF(CQ49&lt;ESCALA!$E$8,"EP",IF(CQ49&lt;ESCALA!$E$9,"C",IF(CQ49&lt;ESCALA!$E$10,"R","E"))))</f>
        <v>NI</v>
      </c>
      <c r="CJ49" s="267" t="str">
        <f>IF(CR49&lt;ESCALA!$E$7,"NI",IF(CR49&lt;ESCALA!$E$8,"EP",IF(CR49&lt;ESCALA!$E$9,"C",IF(CR49&lt;ESCALA!$E$10,"R","E"))))</f>
        <v>NI</v>
      </c>
      <c r="CK49" s="267" t="str">
        <f>IF(CS49&lt;ESCALA!$E$7,"NI",IF(CS49&lt;ESCALA!$E$8,"EP",IF(CS49&lt;ESCALA!$E$9,"C",IF(CS49&lt;ESCALA!$E$10,"R","E"))))</f>
        <v>NI</v>
      </c>
      <c r="CL49" s="267" t="str">
        <f>IF(CT49&lt;ESCALA!$E$7,"NI",IF(CT49&lt;ESCALA!$E$8,"EP",IF(CT49&lt;ESCALA!$E$9,"C",IF(CT49&lt;ESCALA!$E$10,"R","E"))))</f>
        <v>NI</v>
      </c>
      <c r="CM49" s="269" t="str">
        <f>IF(CU49&lt;ESCALA!$E$7,"NI",IF(CU49&lt;ESCALA!$E$8,"EP",IF(CU49&lt;ESCALA!$E$9,"C",IF(CU49&lt;ESCALA!$E$10,"R","E"))))</f>
        <v>NI</v>
      </c>
      <c r="CN49" s="302">
        <f>'3º ESO'!AJ57</f>
        <v>0</v>
      </c>
      <c r="CO49" s="303">
        <f>'3º ESO'!AK57</f>
        <v>0</v>
      </c>
      <c r="CP49" s="303">
        <f>'3º ESO'!AL57</f>
        <v>0</v>
      </c>
      <c r="CQ49" s="303">
        <f>'3º ESO'!AM57</f>
        <v>0</v>
      </c>
      <c r="CR49" s="303">
        <f>'3º ESO'!AN57</f>
        <v>0</v>
      </c>
      <c r="CS49" s="303">
        <f>'3º ESO'!AO57</f>
        <v>0</v>
      </c>
      <c r="CT49" s="303">
        <f>'3º ESO'!AP57</f>
        <v>0</v>
      </c>
      <c r="CU49" s="304">
        <f>'3º ESO'!AQ57</f>
        <v>0</v>
      </c>
    </row>
    <row r="50" spans="1:99" ht="21" customHeight="1">
      <c r="A50" s="29">
        <v>37</v>
      </c>
      <c r="B50" s="30" t="s">
        <v>137</v>
      </c>
      <c r="C50" s="52"/>
      <c r="D50" s="48"/>
      <c r="E50" s="52"/>
      <c r="F50" s="52"/>
      <c r="G50" s="52"/>
      <c r="H50" s="52"/>
      <c r="I50" s="52"/>
      <c r="J50" s="53"/>
      <c r="K50" s="54"/>
      <c r="L50" s="48"/>
      <c r="M50" s="52"/>
      <c r="N50" s="52"/>
      <c r="O50" s="52"/>
      <c r="P50" s="52"/>
      <c r="Q50" s="52"/>
      <c r="R50" s="53"/>
      <c r="S50" s="54"/>
      <c r="T50" s="48"/>
      <c r="U50" s="52"/>
      <c r="V50" s="52"/>
      <c r="W50" s="52"/>
      <c r="X50" s="52"/>
      <c r="Y50" s="52"/>
      <c r="Z50" s="53"/>
      <c r="AA50" s="54"/>
      <c r="AB50" s="48"/>
      <c r="AC50" s="52"/>
      <c r="AD50" s="52"/>
      <c r="AE50" s="52"/>
      <c r="AF50" s="52"/>
      <c r="AG50" s="52"/>
      <c r="AH50" s="53"/>
      <c r="AI50" s="54"/>
      <c r="AJ50" s="48"/>
      <c r="AK50" s="52"/>
      <c r="AL50" s="52"/>
      <c r="AM50" s="52"/>
      <c r="AN50" s="52"/>
      <c r="AO50" s="52"/>
      <c r="AP50" s="53"/>
      <c r="AQ50" s="54"/>
      <c r="AR50" s="48"/>
      <c r="AS50" s="52"/>
      <c r="AT50" s="52"/>
      <c r="AU50" s="52"/>
      <c r="AV50" s="52"/>
      <c r="AW50" s="52"/>
      <c r="AX50" s="53"/>
      <c r="AY50" s="54"/>
      <c r="AZ50" s="48"/>
      <c r="BA50" s="52"/>
      <c r="BB50" s="52"/>
      <c r="BC50" s="52"/>
      <c r="BD50" s="52"/>
      <c r="BE50" s="52"/>
      <c r="BF50" s="53"/>
      <c r="BG50" s="130"/>
      <c r="BH50" s="52"/>
      <c r="BI50" s="52"/>
      <c r="BJ50" s="52"/>
      <c r="BK50" s="52"/>
      <c r="BL50" s="52"/>
      <c r="BM50" s="52"/>
      <c r="BN50" s="53"/>
      <c r="BO50" s="52"/>
      <c r="BP50" s="48"/>
      <c r="BQ50" s="52"/>
      <c r="BR50" s="52"/>
      <c r="BS50" s="52"/>
      <c r="BT50" s="52"/>
      <c r="BU50" s="52"/>
      <c r="BV50" s="52"/>
      <c r="BW50" s="202"/>
      <c r="BX50" s="52"/>
      <c r="BY50" s="48"/>
      <c r="BZ50" s="52"/>
      <c r="CA50" s="52"/>
      <c r="CB50" s="52"/>
      <c r="CC50" s="52"/>
      <c r="CD50" s="52"/>
      <c r="CE50" s="52"/>
      <c r="CF50" s="268" t="str">
        <f>IF(CN50&lt;ESCALA!$E$7,"NI",IF(CN50&lt;ESCALA!$E$8,"EP",IF(CN50&lt;ESCALA!$E$9,"C",IF(CN50&lt;ESCALA!$E$10,"R","E"))))</f>
        <v>NI</v>
      </c>
      <c r="CG50" s="267" t="str">
        <f>IF(CO50&lt;ESCALA!$E$7,"NI",IF(CO50&lt;ESCALA!$E$8,"EP",IF(CO50&lt;ESCALA!$E$9,"C",IF(CO50&lt;ESCALA!$E$10,"R","E"))))</f>
        <v>NI</v>
      </c>
      <c r="CH50" s="267" t="str">
        <f>IF(CP50&lt;ESCALA!$E$7,"NI",IF(CP50&lt;ESCALA!$E$8,"EP",IF(CP50&lt;ESCALA!$E$9,"C",IF(CP50&lt;ESCALA!$E$10,"R","E"))))</f>
        <v>NI</v>
      </c>
      <c r="CI50" s="267" t="str">
        <f>IF(CQ50&lt;ESCALA!$E$7,"NI",IF(CQ50&lt;ESCALA!$E$8,"EP",IF(CQ50&lt;ESCALA!$E$9,"C",IF(CQ50&lt;ESCALA!$E$10,"R","E"))))</f>
        <v>NI</v>
      </c>
      <c r="CJ50" s="267" t="str">
        <f>IF(CR50&lt;ESCALA!$E$7,"NI",IF(CR50&lt;ESCALA!$E$8,"EP",IF(CR50&lt;ESCALA!$E$9,"C",IF(CR50&lt;ESCALA!$E$10,"R","E"))))</f>
        <v>NI</v>
      </c>
      <c r="CK50" s="267" t="str">
        <f>IF(CS50&lt;ESCALA!$E$7,"NI",IF(CS50&lt;ESCALA!$E$8,"EP",IF(CS50&lt;ESCALA!$E$9,"C",IF(CS50&lt;ESCALA!$E$10,"R","E"))))</f>
        <v>NI</v>
      </c>
      <c r="CL50" s="267" t="str">
        <f>IF(CT50&lt;ESCALA!$E$7,"NI",IF(CT50&lt;ESCALA!$E$8,"EP",IF(CT50&lt;ESCALA!$E$9,"C",IF(CT50&lt;ESCALA!$E$10,"R","E"))))</f>
        <v>NI</v>
      </c>
      <c r="CM50" s="269" t="str">
        <f>IF(CU50&lt;ESCALA!$E$7,"NI",IF(CU50&lt;ESCALA!$E$8,"EP",IF(CU50&lt;ESCALA!$E$9,"C",IF(CU50&lt;ESCALA!$E$10,"R","E"))))</f>
        <v>NI</v>
      </c>
      <c r="CN50" s="302">
        <f>'3º ESO'!AJ58</f>
        <v>0</v>
      </c>
      <c r="CO50" s="303">
        <f>'3º ESO'!AK58</f>
        <v>0</v>
      </c>
      <c r="CP50" s="303">
        <f>'3º ESO'!AL58</f>
        <v>0</v>
      </c>
      <c r="CQ50" s="303">
        <f>'3º ESO'!AM58</f>
        <v>0</v>
      </c>
      <c r="CR50" s="303">
        <f>'3º ESO'!AN58</f>
        <v>0</v>
      </c>
      <c r="CS50" s="303">
        <f>'3º ESO'!AO58</f>
        <v>0</v>
      </c>
      <c r="CT50" s="303">
        <f>'3º ESO'!AP58</f>
        <v>0</v>
      </c>
      <c r="CU50" s="304">
        <f>'3º ESO'!AQ58</f>
        <v>0</v>
      </c>
    </row>
    <row r="51" spans="1:99" ht="21" customHeight="1">
      <c r="A51" s="66">
        <v>38</v>
      </c>
      <c r="B51" s="28" t="s">
        <v>138</v>
      </c>
      <c r="C51" s="44"/>
      <c r="D51" s="43"/>
      <c r="E51" s="44"/>
      <c r="F51" s="44"/>
      <c r="G51" s="44"/>
      <c r="H51" s="44"/>
      <c r="I51" s="44"/>
      <c r="J51" s="45"/>
      <c r="K51" s="51"/>
      <c r="L51" s="43"/>
      <c r="M51" s="44"/>
      <c r="N51" s="44"/>
      <c r="O51" s="44"/>
      <c r="P51" s="44"/>
      <c r="Q51" s="44"/>
      <c r="R51" s="45"/>
      <c r="S51" s="51"/>
      <c r="T51" s="43"/>
      <c r="U51" s="44"/>
      <c r="V51" s="44"/>
      <c r="W51" s="44"/>
      <c r="X51" s="44"/>
      <c r="Y51" s="44"/>
      <c r="Z51" s="45"/>
      <c r="AA51" s="51"/>
      <c r="AB51" s="43"/>
      <c r="AC51" s="44"/>
      <c r="AD51" s="44"/>
      <c r="AE51" s="44"/>
      <c r="AF51" s="44"/>
      <c r="AG51" s="44"/>
      <c r="AH51" s="45"/>
      <c r="AI51" s="51"/>
      <c r="AJ51" s="43"/>
      <c r="AK51" s="44"/>
      <c r="AL51" s="44"/>
      <c r="AM51" s="44"/>
      <c r="AN51" s="44"/>
      <c r="AO51" s="44"/>
      <c r="AP51" s="45"/>
      <c r="AQ51" s="51"/>
      <c r="AR51" s="43"/>
      <c r="AS51" s="44"/>
      <c r="AT51" s="44"/>
      <c r="AU51" s="44"/>
      <c r="AV51" s="44"/>
      <c r="AW51" s="44"/>
      <c r="AX51" s="45"/>
      <c r="AY51" s="51"/>
      <c r="AZ51" s="43"/>
      <c r="BA51" s="44"/>
      <c r="BB51" s="44"/>
      <c r="BC51" s="44"/>
      <c r="BD51" s="44"/>
      <c r="BE51" s="44"/>
      <c r="BF51" s="45"/>
      <c r="BG51" s="129"/>
      <c r="BH51" s="44"/>
      <c r="BI51" s="44"/>
      <c r="BJ51" s="44"/>
      <c r="BK51" s="44"/>
      <c r="BL51" s="44"/>
      <c r="BM51" s="44"/>
      <c r="BN51" s="45"/>
      <c r="BO51" s="44"/>
      <c r="BP51" s="43"/>
      <c r="BQ51" s="44"/>
      <c r="BR51" s="44"/>
      <c r="BS51" s="44"/>
      <c r="BT51" s="44"/>
      <c r="BU51" s="44"/>
      <c r="BV51" s="44"/>
      <c r="BW51" s="201"/>
      <c r="BX51" s="44"/>
      <c r="BY51" s="43"/>
      <c r="BZ51" s="44"/>
      <c r="CA51" s="44"/>
      <c r="CB51" s="44"/>
      <c r="CC51" s="44"/>
      <c r="CD51" s="44"/>
      <c r="CE51" s="44"/>
      <c r="CF51" s="268" t="str">
        <f>IF(CN51&lt;ESCALA!$E$7,"NI",IF(CN51&lt;ESCALA!$E$8,"EP",IF(CN51&lt;ESCALA!$E$9,"C",IF(CN51&lt;ESCALA!$E$10,"R","E"))))</f>
        <v>NI</v>
      </c>
      <c r="CG51" s="267" t="str">
        <f>IF(CO51&lt;ESCALA!$E$7,"NI",IF(CO51&lt;ESCALA!$E$8,"EP",IF(CO51&lt;ESCALA!$E$9,"C",IF(CO51&lt;ESCALA!$E$10,"R","E"))))</f>
        <v>NI</v>
      </c>
      <c r="CH51" s="267" t="str">
        <f>IF(CP51&lt;ESCALA!$E$7,"NI",IF(CP51&lt;ESCALA!$E$8,"EP",IF(CP51&lt;ESCALA!$E$9,"C",IF(CP51&lt;ESCALA!$E$10,"R","E"))))</f>
        <v>NI</v>
      </c>
      <c r="CI51" s="267" t="str">
        <f>IF(CQ51&lt;ESCALA!$E$7,"NI",IF(CQ51&lt;ESCALA!$E$8,"EP",IF(CQ51&lt;ESCALA!$E$9,"C",IF(CQ51&lt;ESCALA!$E$10,"R","E"))))</f>
        <v>NI</v>
      </c>
      <c r="CJ51" s="267" t="str">
        <f>IF(CR51&lt;ESCALA!$E$7,"NI",IF(CR51&lt;ESCALA!$E$8,"EP",IF(CR51&lt;ESCALA!$E$9,"C",IF(CR51&lt;ESCALA!$E$10,"R","E"))))</f>
        <v>NI</v>
      </c>
      <c r="CK51" s="267" t="str">
        <f>IF(CS51&lt;ESCALA!$E$7,"NI",IF(CS51&lt;ESCALA!$E$8,"EP",IF(CS51&lt;ESCALA!$E$9,"C",IF(CS51&lt;ESCALA!$E$10,"R","E"))))</f>
        <v>NI</v>
      </c>
      <c r="CL51" s="267" t="str">
        <f>IF(CT51&lt;ESCALA!$E$7,"NI",IF(CT51&lt;ESCALA!$E$8,"EP",IF(CT51&lt;ESCALA!$E$9,"C",IF(CT51&lt;ESCALA!$E$10,"R","E"))))</f>
        <v>NI</v>
      </c>
      <c r="CM51" s="269" t="str">
        <f>IF(CU51&lt;ESCALA!$E$7,"NI",IF(CU51&lt;ESCALA!$E$8,"EP",IF(CU51&lt;ESCALA!$E$9,"C",IF(CU51&lt;ESCALA!$E$10,"R","E"))))</f>
        <v>NI</v>
      </c>
      <c r="CN51" s="302">
        <f>'3º ESO'!AJ59</f>
        <v>0</v>
      </c>
      <c r="CO51" s="303">
        <f>'3º ESO'!AK59</f>
        <v>0</v>
      </c>
      <c r="CP51" s="303">
        <f>'3º ESO'!AL59</f>
        <v>0</v>
      </c>
      <c r="CQ51" s="303">
        <f>'3º ESO'!AM59</f>
        <v>0</v>
      </c>
      <c r="CR51" s="303">
        <f>'3º ESO'!AN59</f>
        <v>0</v>
      </c>
      <c r="CS51" s="303">
        <f>'3º ESO'!AO59</f>
        <v>0</v>
      </c>
      <c r="CT51" s="303">
        <f>'3º ESO'!AP59</f>
        <v>0</v>
      </c>
      <c r="CU51" s="304">
        <f>'3º ESO'!AQ59</f>
        <v>0</v>
      </c>
    </row>
    <row r="52" spans="1:99" ht="21" customHeight="1">
      <c r="A52" s="29">
        <v>39</v>
      </c>
      <c r="B52" s="30" t="s">
        <v>139</v>
      </c>
      <c r="C52" s="52"/>
      <c r="D52" s="48"/>
      <c r="E52" s="52"/>
      <c r="F52" s="52"/>
      <c r="G52" s="52"/>
      <c r="H52" s="52"/>
      <c r="I52" s="52"/>
      <c r="J52" s="53"/>
      <c r="K52" s="54"/>
      <c r="L52" s="48"/>
      <c r="M52" s="52"/>
      <c r="N52" s="52"/>
      <c r="O52" s="52"/>
      <c r="P52" s="52"/>
      <c r="Q52" s="52"/>
      <c r="R52" s="53"/>
      <c r="S52" s="54"/>
      <c r="T52" s="48"/>
      <c r="U52" s="52"/>
      <c r="V52" s="52"/>
      <c r="W52" s="52"/>
      <c r="X52" s="52"/>
      <c r="Y52" s="52"/>
      <c r="Z52" s="53"/>
      <c r="AA52" s="54"/>
      <c r="AB52" s="48"/>
      <c r="AC52" s="52"/>
      <c r="AD52" s="52"/>
      <c r="AE52" s="52"/>
      <c r="AF52" s="52"/>
      <c r="AG52" s="52"/>
      <c r="AH52" s="53"/>
      <c r="AI52" s="54"/>
      <c r="AJ52" s="48"/>
      <c r="AK52" s="52"/>
      <c r="AL52" s="52"/>
      <c r="AM52" s="52"/>
      <c r="AN52" s="52"/>
      <c r="AO52" s="52"/>
      <c r="AP52" s="53"/>
      <c r="AQ52" s="54"/>
      <c r="AR52" s="48"/>
      <c r="AS52" s="52"/>
      <c r="AT52" s="52"/>
      <c r="AU52" s="52"/>
      <c r="AV52" s="52"/>
      <c r="AW52" s="52"/>
      <c r="AX52" s="53"/>
      <c r="AY52" s="54"/>
      <c r="AZ52" s="48"/>
      <c r="BA52" s="52"/>
      <c r="BB52" s="52"/>
      <c r="BC52" s="52"/>
      <c r="BD52" s="52"/>
      <c r="BE52" s="52"/>
      <c r="BF52" s="53"/>
      <c r="BG52" s="130"/>
      <c r="BH52" s="52"/>
      <c r="BI52" s="52"/>
      <c r="BJ52" s="52"/>
      <c r="BK52" s="52"/>
      <c r="BL52" s="52"/>
      <c r="BM52" s="52"/>
      <c r="BN52" s="53"/>
      <c r="BO52" s="52"/>
      <c r="BP52" s="48"/>
      <c r="BQ52" s="52"/>
      <c r="BR52" s="52"/>
      <c r="BS52" s="52"/>
      <c r="BT52" s="52"/>
      <c r="BU52" s="52"/>
      <c r="BV52" s="52"/>
      <c r="BW52" s="202"/>
      <c r="BX52" s="52"/>
      <c r="BY52" s="48"/>
      <c r="BZ52" s="52"/>
      <c r="CA52" s="52"/>
      <c r="CB52" s="52"/>
      <c r="CC52" s="52"/>
      <c r="CD52" s="52"/>
      <c r="CE52" s="52"/>
      <c r="CF52" s="268" t="str">
        <f>IF(CN52&lt;ESCALA!$E$7,"NI",IF(CN52&lt;ESCALA!$E$8,"EP",IF(CN52&lt;ESCALA!$E$9,"C",IF(CN52&lt;ESCALA!$E$10,"R","E"))))</f>
        <v>NI</v>
      </c>
      <c r="CG52" s="267" t="str">
        <f>IF(CO52&lt;ESCALA!$E$7,"NI",IF(CO52&lt;ESCALA!$E$8,"EP",IF(CO52&lt;ESCALA!$E$9,"C",IF(CO52&lt;ESCALA!$E$10,"R","E"))))</f>
        <v>NI</v>
      </c>
      <c r="CH52" s="267" t="str">
        <f>IF(CP52&lt;ESCALA!$E$7,"NI",IF(CP52&lt;ESCALA!$E$8,"EP",IF(CP52&lt;ESCALA!$E$9,"C",IF(CP52&lt;ESCALA!$E$10,"R","E"))))</f>
        <v>NI</v>
      </c>
      <c r="CI52" s="267" t="str">
        <f>IF(CQ52&lt;ESCALA!$E$7,"NI",IF(CQ52&lt;ESCALA!$E$8,"EP",IF(CQ52&lt;ESCALA!$E$9,"C",IF(CQ52&lt;ESCALA!$E$10,"R","E"))))</f>
        <v>NI</v>
      </c>
      <c r="CJ52" s="267" t="str">
        <f>IF(CR52&lt;ESCALA!$E$7,"NI",IF(CR52&lt;ESCALA!$E$8,"EP",IF(CR52&lt;ESCALA!$E$9,"C",IF(CR52&lt;ESCALA!$E$10,"R","E"))))</f>
        <v>NI</v>
      </c>
      <c r="CK52" s="267" t="str">
        <f>IF(CS52&lt;ESCALA!$E$7,"NI",IF(CS52&lt;ESCALA!$E$8,"EP",IF(CS52&lt;ESCALA!$E$9,"C",IF(CS52&lt;ESCALA!$E$10,"R","E"))))</f>
        <v>NI</v>
      </c>
      <c r="CL52" s="267" t="str">
        <f>IF(CT52&lt;ESCALA!$E$7,"NI",IF(CT52&lt;ESCALA!$E$8,"EP",IF(CT52&lt;ESCALA!$E$9,"C",IF(CT52&lt;ESCALA!$E$10,"R","E"))))</f>
        <v>NI</v>
      </c>
      <c r="CM52" s="269" t="str">
        <f>IF(CU52&lt;ESCALA!$E$7,"NI",IF(CU52&lt;ESCALA!$E$8,"EP",IF(CU52&lt;ESCALA!$E$9,"C",IF(CU52&lt;ESCALA!$E$10,"R","E"))))</f>
        <v>NI</v>
      </c>
      <c r="CN52" s="302">
        <f>'3º ESO'!AJ60</f>
        <v>0</v>
      </c>
      <c r="CO52" s="303">
        <f>'3º ESO'!AK60</f>
        <v>0</v>
      </c>
      <c r="CP52" s="303">
        <f>'3º ESO'!AL60</f>
        <v>0</v>
      </c>
      <c r="CQ52" s="303">
        <f>'3º ESO'!AM60</f>
        <v>0</v>
      </c>
      <c r="CR52" s="303">
        <f>'3º ESO'!AN60</f>
        <v>0</v>
      </c>
      <c r="CS52" s="303">
        <f>'3º ESO'!AO60</f>
        <v>0</v>
      </c>
      <c r="CT52" s="303">
        <f>'3º ESO'!AP60</f>
        <v>0</v>
      </c>
      <c r="CU52" s="304">
        <f>'3º ESO'!AQ60</f>
        <v>0</v>
      </c>
    </row>
    <row r="53" spans="1:99" ht="21" customHeight="1" thickBot="1">
      <c r="A53" s="67">
        <v>40</v>
      </c>
      <c r="B53" s="31" t="s">
        <v>140</v>
      </c>
      <c r="C53" s="58"/>
      <c r="D53" s="59"/>
      <c r="E53" s="58"/>
      <c r="F53" s="58"/>
      <c r="G53" s="58"/>
      <c r="H53" s="58"/>
      <c r="I53" s="58"/>
      <c r="J53" s="60"/>
      <c r="K53" s="61"/>
      <c r="L53" s="59"/>
      <c r="M53" s="58"/>
      <c r="N53" s="58"/>
      <c r="O53" s="58"/>
      <c r="P53" s="58"/>
      <c r="Q53" s="58"/>
      <c r="R53" s="60"/>
      <c r="S53" s="61"/>
      <c r="T53" s="59"/>
      <c r="U53" s="58"/>
      <c r="V53" s="58"/>
      <c r="W53" s="58"/>
      <c r="X53" s="58"/>
      <c r="Y53" s="58"/>
      <c r="Z53" s="60"/>
      <c r="AA53" s="61"/>
      <c r="AB53" s="59"/>
      <c r="AC53" s="58"/>
      <c r="AD53" s="58"/>
      <c r="AE53" s="58"/>
      <c r="AF53" s="58"/>
      <c r="AG53" s="58"/>
      <c r="AH53" s="60"/>
      <c r="AI53" s="61"/>
      <c r="AJ53" s="59"/>
      <c r="AK53" s="58"/>
      <c r="AL53" s="58"/>
      <c r="AM53" s="58"/>
      <c r="AN53" s="58"/>
      <c r="AO53" s="58"/>
      <c r="AP53" s="60"/>
      <c r="AQ53" s="61"/>
      <c r="AR53" s="59"/>
      <c r="AS53" s="58"/>
      <c r="AT53" s="58"/>
      <c r="AU53" s="58"/>
      <c r="AV53" s="58"/>
      <c r="AW53" s="58"/>
      <c r="AX53" s="60"/>
      <c r="AY53" s="61"/>
      <c r="AZ53" s="59"/>
      <c r="BA53" s="58"/>
      <c r="BB53" s="58"/>
      <c r="BC53" s="58"/>
      <c r="BD53" s="58"/>
      <c r="BE53" s="58"/>
      <c r="BF53" s="60"/>
      <c r="BG53" s="61"/>
      <c r="BH53" s="58"/>
      <c r="BI53" s="58"/>
      <c r="BJ53" s="58"/>
      <c r="BK53" s="58"/>
      <c r="BL53" s="58"/>
      <c r="BM53" s="58"/>
      <c r="BN53" s="60"/>
      <c r="BO53" s="58"/>
      <c r="BP53" s="59"/>
      <c r="BQ53" s="58"/>
      <c r="BR53" s="58"/>
      <c r="BS53" s="58"/>
      <c r="BT53" s="58"/>
      <c r="BU53" s="58"/>
      <c r="BV53" s="58"/>
      <c r="BW53" s="203"/>
      <c r="BX53" s="58"/>
      <c r="BY53" s="59"/>
      <c r="BZ53" s="58"/>
      <c r="CA53" s="58"/>
      <c r="CB53" s="58"/>
      <c r="CC53" s="58"/>
      <c r="CD53" s="58"/>
      <c r="CE53" s="58"/>
      <c r="CF53" s="260" t="str">
        <f>IF(CN53&lt;ESCALA!$E$7,"NI",IF(CN53&lt;ESCALA!$E$8,"EP",IF(CN53&lt;ESCALA!$E$9,"C",IF(CN53&lt;ESCALA!$E$10,"R","E"))))</f>
        <v>NI</v>
      </c>
      <c r="CG53" s="261" t="str">
        <f>IF(CO53&lt;ESCALA!$E$7,"NI",IF(CO53&lt;ESCALA!$E$8,"EP",IF(CO53&lt;ESCALA!$E$9,"C",IF(CO53&lt;ESCALA!$E$10,"R","E"))))</f>
        <v>NI</v>
      </c>
      <c r="CH53" s="261" t="str">
        <f>IF(CP53&lt;ESCALA!$E$7,"NI",IF(CP53&lt;ESCALA!$E$8,"EP",IF(CP53&lt;ESCALA!$E$9,"C",IF(CP53&lt;ESCALA!$E$10,"R","E"))))</f>
        <v>NI</v>
      </c>
      <c r="CI53" s="261" t="str">
        <f>IF(CQ53&lt;ESCALA!$E$7,"NI",IF(CQ53&lt;ESCALA!$E$8,"EP",IF(CQ53&lt;ESCALA!$E$9,"C",IF(CQ53&lt;ESCALA!$E$10,"R","E"))))</f>
        <v>NI</v>
      </c>
      <c r="CJ53" s="261" t="str">
        <f>IF(CR53&lt;ESCALA!$E$7,"NI",IF(CR53&lt;ESCALA!$E$8,"EP",IF(CR53&lt;ESCALA!$E$9,"C",IF(CR53&lt;ESCALA!$E$10,"R","E"))))</f>
        <v>NI</v>
      </c>
      <c r="CK53" s="261" t="str">
        <f>IF(CS53&lt;ESCALA!$E$7,"NI",IF(CS53&lt;ESCALA!$E$8,"EP",IF(CS53&lt;ESCALA!$E$9,"C",IF(CS53&lt;ESCALA!$E$10,"R","E"))))</f>
        <v>NI</v>
      </c>
      <c r="CL53" s="261" t="str">
        <f>IF(CT53&lt;ESCALA!$E$7,"NI",IF(CT53&lt;ESCALA!$E$8,"EP",IF(CT53&lt;ESCALA!$E$9,"C",IF(CT53&lt;ESCALA!$E$10,"R","E"))))</f>
        <v>NI</v>
      </c>
      <c r="CM53" s="262" t="str">
        <f>IF(CU53&lt;ESCALA!$E$7,"NI",IF(CU53&lt;ESCALA!$E$8,"EP",IF(CU53&lt;ESCALA!$E$9,"C",IF(CU53&lt;ESCALA!$E$10,"R","E"))))</f>
        <v>NI</v>
      </c>
      <c r="CN53" s="305">
        <f>'3º ESO'!AJ61</f>
        <v>0</v>
      </c>
      <c r="CO53" s="306">
        <f>'3º ESO'!AK61</f>
        <v>0</v>
      </c>
      <c r="CP53" s="306">
        <f>'3º ESO'!AL61</f>
        <v>0</v>
      </c>
      <c r="CQ53" s="306">
        <f>'3º ESO'!AM61</f>
        <v>0</v>
      </c>
      <c r="CR53" s="306">
        <f>'3º ESO'!AN61</f>
        <v>0</v>
      </c>
      <c r="CS53" s="306">
        <f>'3º ESO'!AO61</f>
        <v>0</v>
      </c>
      <c r="CT53" s="306">
        <f>'3º ESO'!AP61</f>
        <v>0</v>
      </c>
      <c r="CU53" s="307">
        <f>'3º ESO'!AQ61</f>
        <v>0</v>
      </c>
    </row>
  </sheetData>
  <mergeCells count="20">
    <mergeCell ref="A11:B12"/>
    <mergeCell ref="C11:BV11"/>
    <mergeCell ref="BG12:BN12"/>
    <mergeCell ref="BW11:CE12"/>
    <mergeCell ref="CN11:CU12"/>
    <mergeCell ref="C12:J12"/>
    <mergeCell ref="K12:R12"/>
    <mergeCell ref="S12:Z12"/>
    <mergeCell ref="AA12:AH12"/>
    <mergeCell ref="AI12:AP12"/>
    <mergeCell ref="AQ12:AX12"/>
    <mergeCell ref="AY12:BF12"/>
    <mergeCell ref="BO12:BV12"/>
    <mergeCell ref="CF11:CM12"/>
    <mergeCell ref="CF4:CG5"/>
    <mergeCell ref="CF7:CG9"/>
    <mergeCell ref="C7:D7"/>
    <mergeCell ref="E7:F7"/>
    <mergeCell ref="C9:D9"/>
    <mergeCell ref="E9:G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Materia no válida" error="Introducir una materia válida del currículo para el nivel seleccionado" xr:uid="{A9AB9214-4251-3A4E-92C2-DFF59B07CED1}">
          <x14:formula1>
            <xm:f>'3º ESO'!$B$13:$B$16</xm:f>
          </x14:formula1>
          <xm:sqref>BW14:BW53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DAA8-376E-794C-A021-B6354CB31224}">
  <dimension ref="A3:BW53"/>
  <sheetViews>
    <sheetView showGridLines="0" workbookViewId="0">
      <pane xSplit="2" ySplit="13" topLeftCell="C14" activePane="bottomRight" state="frozen"/>
      <selection pane="topRight" activeCell="C1" sqref="C1"/>
      <selection pane="bottomLeft" activeCell="A6" sqref="A6"/>
      <selection pane="bottomRight" activeCell="BG40" sqref="BG40"/>
    </sheetView>
  </sheetViews>
  <sheetFormatPr baseColWidth="10" defaultRowHeight="16"/>
  <cols>
    <col min="1" max="1" width="3.33203125" bestFit="1" customWidth="1"/>
    <col min="2" max="2" width="41.1640625" bestFit="1" customWidth="1"/>
    <col min="3" max="3" width="5.33203125" bestFit="1" customWidth="1"/>
    <col min="4" max="4" width="5.1640625" bestFit="1" customWidth="1"/>
    <col min="5" max="5" width="6.6640625" bestFit="1" customWidth="1"/>
    <col min="6" max="6" width="5.1640625" bestFit="1" customWidth="1"/>
    <col min="7" max="7" width="8.1640625" bestFit="1" customWidth="1"/>
    <col min="8" max="9" width="5.1640625" bestFit="1" customWidth="1"/>
    <col min="10" max="10" width="7" bestFit="1" customWidth="1"/>
    <col min="11" max="11" width="5.33203125" bestFit="1" customWidth="1"/>
    <col min="12" max="12" width="5.1640625" bestFit="1" customWidth="1"/>
    <col min="13" max="13" width="6.6640625" bestFit="1" customWidth="1"/>
    <col min="14" max="14" width="5.1640625" bestFit="1" customWidth="1"/>
    <col min="15" max="15" width="8.1640625" bestFit="1" customWidth="1"/>
    <col min="16" max="17" width="5.1640625" bestFit="1" customWidth="1"/>
    <col min="18" max="18" width="7" bestFit="1" customWidth="1"/>
    <col min="19" max="19" width="5.33203125" bestFit="1" customWidth="1"/>
    <col min="20" max="20" width="5.1640625" bestFit="1" customWidth="1"/>
    <col min="21" max="21" width="6.6640625" bestFit="1" customWidth="1"/>
    <col min="22" max="22" width="5.1640625" bestFit="1" customWidth="1"/>
    <col min="23" max="23" width="8.33203125" bestFit="1" customWidth="1"/>
    <col min="24" max="25" width="5.1640625" bestFit="1" customWidth="1"/>
    <col min="26" max="26" width="7" bestFit="1" customWidth="1"/>
    <col min="27" max="27" width="5.33203125" bestFit="1" customWidth="1"/>
    <col min="28" max="28" width="5.1640625" bestFit="1" customWidth="1"/>
    <col min="29" max="29" width="6.6640625" bestFit="1" customWidth="1"/>
    <col min="30" max="30" width="5.1640625" bestFit="1" customWidth="1"/>
    <col min="31" max="31" width="8.33203125" bestFit="1" customWidth="1"/>
    <col min="32" max="33" width="5.1640625" bestFit="1" customWidth="1"/>
    <col min="34" max="34" width="7" bestFit="1" customWidth="1"/>
    <col min="35" max="50" width="7" customWidth="1"/>
    <col min="51" max="51" width="56.83203125" style="204" bestFit="1" customWidth="1"/>
    <col min="52" max="59" width="7" customWidth="1"/>
    <col min="60" max="67" width="9.83203125" customWidth="1"/>
  </cols>
  <sheetData>
    <row r="3" spans="1:75" ht="17" thickBot="1"/>
    <row r="4" spans="1:75">
      <c r="BH4" s="322" t="s">
        <v>213</v>
      </c>
      <c r="BI4" s="323"/>
      <c r="BJ4" s="286" t="s">
        <v>214</v>
      </c>
      <c r="BK4" s="286"/>
      <c r="BL4" s="286"/>
      <c r="BM4" s="286"/>
      <c r="BN4" s="286"/>
      <c r="BO4" s="286"/>
      <c r="BP4" s="286"/>
      <c r="BQ4" s="286"/>
      <c r="BR4" s="286"/>
      <c r="BS4" s="287"/>
    </row>
    <row r="5" spans="1:75" ht="17" thickBot="1">
      <c r="BH5" s="324"/>
      <c r="BI5" s="325"/>
      <c r="BJ5" s="288" t="s">
        <v>215</v>
      </c>
      <c r="BK5" s="288"/>
      <c r="BL5" s="288"/>
      <c r="BM5" s="288"/>
      <c r="BN5" s="288"/>
      <c r="BO5" s="288"/>
      <c r="BP5" s="288"/>
      <c r="BQ5" s="288"/>
      <c r="BR5" s="288"/>
      <c r="BS5" s="289"/>
    </row>
    <row r="6" spans="1:75" ht="19" thickBot="1">
      <c r="BH6" s="276"/>
      <c r="BI6" s="276"/>
      <c r="BJ6" s="277"/>
      <c r="BK6" s="278"/>
      <c r="BL6" s="278"/>
      <c r="BM6" s="279"/>
      <c r="BN6" s="279"/>
      <c r="BO6" s="279"/>
    </row>
    <row r="7" spans="1:75">
      <c r="C7" s="353" t="s">
        <v>174</v>
      </c>
      <c r="D7" s="353"/>
      <c r="E7" s="358" t="s">
        <v>191</v>
      </c>
      <c r="F7" s="358"/>
      <c r="G7" s="358"/>
      <c r="H7" s="358"/>
      <c r="BH7" s="326" t="s">
        <v>216</v>
      </c>
      <c r="BI7" s="327"/>
      <c r="BJ7" s="280" t="s">
        <v>217</v>
      </c>
      <c r="BK7" s="280"/>
      <c r="BL7" s="280"/>
      <c r="BM7" s="280"/>
      <c r="BN7" s="280"/>
      <c r="BO7" s="280"/>
      <c r="BP7" s="280"/>
      <c r="BQ7" s="280"/>
      <c r="BR7" s="280"/>
      <c r="BS7" s="281"/>
    </row>
    <row r="8" spans="1:75">
      <c r="BH8" s="328"/>
      <c r="BI8" s="329"/>
      <c r="BJ8" s="285" t="s">
        <v>218</v>
      </c>
      <c r="BK8" s="285"/>
      <c r="BL8" s="285"/>
      <c r="BM8" s="285"/>
      <c r="BN8" s="285"/>
      <c r="BO8" s="285"/>
      <c r="BP8" s="285"/>
      <c r="BQ8" s="285"/>
      <c r="BR8" s="285"/>
      <c r="BS8" s="282"/>
    </row>
    <row r="9" spans="1:75" ht="17" thickBot="1">
      <c r="C9" s="353" t="s">
        <v>172</v>
      </c>
      <c r="D9" s="353"/>
      <c r="E9" s="351" t="s">
        <v>192</v>
      </c>
      <c r="F9" s="351"/>
      <c r="G9" s="351"/>
      <c r="BH9" s="330"/>
      <c r="BI9" s="331"/>
      <c r="BJ9" s="283" t="s">
        <v>219</v>
      </c>
      <c r="BK9" s="283"/>
      <c r="BL9" s="283"/>
      <c r="BM9" s="283"/>
      <c r="BN9" s="283"/>
      <c r="BO9" s="283"/>
      <c r="BP9" s="283"/>
      <c r="BQ9" s="283"/>
      <c r="BR9" s="283"/>
      <c r="BS9" s="284"/>
    </row>
    <row r="10" spans="1:75" s="116" customFormat="1" ht="33" customHeight="1" thickBot="1">
      <c r="AY10" s="242"/>
    </row>
    <row r="11" spans="1:75" ht="30" customHeight="1" thickBot="1">
      <c r="A11" s="354" t="s">
        <v>190</v>
      </c>
      <c r="B11" s="355"/>
      <c r="C11" s="336" t="s">
        <v>177</v>
      </c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8"/>
      <c r="AY11" s="339" t="s">
        <v>160</v>
      </c>
      <c r="AZ11" s="340"/>
      <c r="BA11" s="340"/>
      <c r="BB11" s="340"/>
      <c r="BC11" s="340"/>
      <c r="BD11" s="340"/>
      <c r="BE11" s="340"/>
      <c r="BF11" s="340"/>
      <c r="BG11" s="341"/>
      <c r="BH11" s="316" t="s">
        <v>212</v>
      </c>
      <c r="BI11" s="317"/>
      <c r="BJ11" s="317"/>
      <c r="BK11" s="317"/>
      <c r="BL11" s="317"/>
      <c r="BM11" s="317"/>
      <c r="BN11" s="317"/>
      <c r="BO11" s="318"/>
      <c r="BP11" s="345" t="s">
        <v>220</v>
      </c>
      <c r="BQ11" s="346"/>
      <c r="BR11" s="346"/>
      <c r="BS11" s="346"/>
      <c r="BT11" s="346"/>
      <c r="BU11" s="346"/>
      <c r="BV11" s="346"/>
      <c r="BW11" s="347"/>
    </row>
    <row r="12" spans="1:75" ht="26" customHeight="1" thickBot="1">
      <c r="A12" s="356"/>
      <c r="B12" s="357"/>
      <c r="C12" s="332" t="s">
        <v>188</v>
      </c>
      <c r="D12" s="352"/>
      <c r="E12" s="352"/>
      <c r="F12" s="352"/>
      <c r="G12" s="352"/>
      <c r="H12" s="352"/>
      <c r="I12" s="352"/>
      <c r="J12" s="333"/>
      <c r="K12" s="332" t="s">
        <v>189</v>
      </c>
      <c r="L12" s="352"/>
      <c r="M12" s="352"/>
      <c r="N12" s="352"/>
      <c r="O12" s="352"/>
      <c r="P12" s="352"/>
      <c r="Q12" s="352"/>
      <c r="R12" s="333"/>
      <c r="S12" s="332" t="s">
        <v>77</v>
      </c>
      <c r="T12" s="352"/>
      <c r="U12" s="352"/>
      <c r="V12" s="352"/>
      <c r="W12" s="352"/>
      <c r="X12" s="352"/>
      <c r="Y12" s="352"/>
      <c r="Z12" s="333"/>
      <c r="AA12" s="332" t="s">
        <v>141</v>
      </c>
      <c r="AB12" s="352"/>
      <c r="AC12" s="352"/>
      <c r="AD12" s="352"/>
      <c r="AE12" s="352"/>
      <c r="AF12" s="352"/>
      <c r="AG12" s="352"/>
      <c r="AH12" s="333"/>
      <c r="AI12" s="332" t="s">
        <v>59</v>
      </c>
      <c r="AJ12" s="352"/>
      <c r="AK12" s="352"/>
      <c r="AL12" s="352"/>
      <c r="AM12" s="352"/>
      <c r="AN12" s="352"/>
      <c r="AO12" s="352"/>
      <c r="AP12" s="333"/>
      <c r="AQ12" s="352" t="s">
        <v>75</v>
      </c>
      <c r="AR12" s="352"/>
      <c r="AS12" s="352"/>
      <c r="AT12" s="352"/>
      <c r="AU12" s="352"/>
      <c r="AV12" s="352"/>
      <c r="AW12" s="352"/>
      <c r="AX12" s="333"/>
      <c r="AY12" s="342"/>
      <c r="AZ12" s="343"/>
      <c r="BA12" s="343"/>
      <c r="BB12" s="343"/>
      <c r="BC12" s="343"/>
      <c r="BD12" s="343"/>
      <c r="BE12" s="343"/>
      <c r="BF12" s="343"/>
      <c r="BG12" s="344"/>
      <c r="BH12" s="319"/>
      <c r="BI12" s="320"/>
      <c r="BJ12" s="320"/>
      <c r="BK12" s="320"/>
      <c r="BL12" s="320"/>
      <c r="BM12" s="320"/>
      <c r="BN12" s="320"/>
      <c r="BO12" s="321"/>
      <c r="BP12" s="348"/>
      <c r="BQ12" s="349"/>
      <c r="BR12" s="349"/>
      <c r="BS12" s="349"/>
      <c r="BT12" s="349"/>
      <c r="BU12" s="349"/>
      <c r="BV12" s="349"/>
      <c r="BW12" s="350"/>
    </row>
    <row r="13" spans="1:75" ht="19" thickBot="1">
      <c r="A13" s="62" t="s">
        <v>0</v>
      </c>
      <c r="B13" s="63" t="s">
        <v>93</v>
      </c>
      <c r="C13" s="22" t="s">
        <v>94</v>
      </c>
      <c r="D13" s="23" t="s">
        <v>95</v>
      </c>
      <c r="E13" s="23" t="s">
        <v>96</v>
      </c>
      <c r="F13" s="23" t="s">
        <v>97</v>
      </c>
      <c r="G13" s="23" t="s">
        <v>98</v>
      </c>
      <c r="H13" s="23" t="s">
        <v>99</v>
      </c>
      <c r="I13" s="23" t="s">
        <v>100</v>
      </c>
      <c r="J13" s="24" t="s">
        <v>72</v>
      </c>
      <c r="K13" s="22" t="s">
        <v>94</v>
      </c>
      <c r="L13" s="23" t="s">
        <v>95</v>
      </c>
      <c r="M13" s="23" t="s">
        <v>96</v>
      </c>
      <c r="N13" s="23" t="s">
        <v>97</v>
      </c>
      <c r="O13" s="23" t="s">
        <v>98</v>
      </c>
      <c r="P13" s="23" t="s">
        <v>99</v>
      </c>
      <c r="Q13" s="23" t="s">
        <v>100</v>
      </c>
      <c r="R13" s="24" t="s">
        <v>72</v>
      </c>
      <c r="S13" s="22" t="s">
        <v>94</v>
      </c>
      <c r="T13" s="23" t="s">
        <v>95</v>
      </c>
      <c r="U13" s="23" t="s">
        <v>96</v>
      </c>
      <c r="V13" s="23" t="s">
        <v>97</v>
      </c>
      <c r="W13" s="23" t="s">
        <v>98</v>
      </c>
      <c r="X13" s="23" t="s">
        <v>99</v>
      </c>
      <c r="Y13" s="23" t="s">
        <v>100</v>
      </c>
      <c r="Z13" s="24" t="s">
        <v>72</v>
      </c>
      <c r="AA13" s="22" t="s">
        <v>94</v>
      </c>
      <c r="AB13" s="23" t="s">
        <v>95</v>
      </c>
      <c r="AC13" s="23" t="s">
        <v>96</v>
      </c>
      <c r="AD13" s="23" t="s">
        <v>97</v>
      </c>
      <c r="AE13" s="23" t="s">
        <v>98</v>
      </c>
      <c r="AF13" s="23" t="s">
        <v>99</v>
      </c>
      <c r="AG13" s="23" t="s">
        <v>100</v>
      </c>
      <c r="AH13" s="24" t="s">
        <v>72</v>
      </c>
      <c r="AI13" s="22" t="s">
        <v>94</v>
      </c>
      <c r="AJ13" s="23" t="s">
        <v>95</v>
      </c>
      <c r="AK13" s="23" t="s">
        <v>96</v>
      </c>
      <c r="AL13" s="23" t="s">
        <v>97</v>
      </c>
      <c r="AM13" s="23" t="s">
        <v>98</v>
      </c>
      <c r="AN13" s="23" t="s">
        <v>99</v>
      </c>
      <c r="AO13" s="23" t="s">
        <v>100</v>
      </c>
      <c r="AP13" s="24" t="s">
        <v>72</v>
      </c>
      <c r="AQ13" s="23" t="s">
        <v>94</v>
      </c>
      <c r="AR13" s="23" t="s">
        <v>95</v>
      </c>
      <c r="AS13" s="23" t="s">
        <v>96</v>
      </c>
      <c r="AT13" s="23" t="s">
        <v>97</v>
      </c>
      <c r="AU13" s="23" t="s">
        <v>98</v>
      </c>
      <c r="AV13" s="23" t="s">
        <v>99</v>
      </c>
      <c r="AW13" s="23" t="s">
        <v>100</v>
      </c>
      <c r="AX13" s="24" t="s">
        <v>72</v>
      </c>
      <c r="AY13" s="103" t="s">
        <v>142</v>
      </c>
      <c r="AZ13" s="22" t="s">
        <v>94</v>
      </c>
      <c r="BA13" s="23" t="s">
        <v>95</v>
      </c>
      <c r="BB13" s="23" t="s">
        <v>96</v>
      </c>
      <c r="BC13" s="23" t="s">
        <v>97</v>
      </c>
      <c r="BD13" s="23" t="s">
        <v>98</v>
      </c>
      <c r="BE13" s="23" t="s">
        <v>99</v>
      </c>
      <c r="BF13" s="23" t="s">
        <v>100</v>
      </c>
      <c r="BG13" s="24" t="s">
        <v>72</v>
      </c>
      <c r="BH13" s="270" t="s">
        <v>94</v>
      </c>
      <c r="BI13" s="271" t="s">
        <v>95</v>
      </c>
      <c r="BJ13" s="271" t="s">
        <v>96</v>
      </c>
      <c r="BK13" s="271" t="s">
        <v>97</v>
      </c>
      <c r="BL13" s="271" t="s">
        <v>98</v>
      </c>
      <c r="BM13" s="271" t="s">
        <v>99</v>
      </c>
      <c r="BN13" s="271" t="s">
        <v>100</v>
      </c>
      <c r="BO13" s="272" t="s">
        <v>72</v>
      </c>
      <c r="BP13" s="296" t="s">
        <v>94</v>
      </c>
      <c r="BQ13" s="297" t="s">
        <v>95</v>
      </c>
      <c r="BR13" s="297" t="s">
        <v>96</v>
      </c>
      <c r="BS13" s="297" t="s">
        <v>97</v>
      </c>
      <c r="BT13" s="297" t="s">
        <v>98</v>
      </c>
      <c r="BU13" s="297" t="s">
        <v>99</v>
      </c>
      <c r="BV13" s="297" t="s">
        <v>100</v>
      </c>
      <c r="BW13" s="298" t="s">
        <v>72</v>
      </c>
    </row>
    <row r="14" spans="1:75" ht="21" customHeight="1">
      <c r="A14" s="64">
        <v>1</v>
      </c>
      <c r="B14" s="26" t="s">
        <v>101</v>
      </c>
      <c r="C14" s="39">
        <v>5</v>
      </c>
      <c r="D14" s="40">
        <v>5</v>
      </c>
      <c r="E14" s="40">
        <v>5</v>
      </c>
      <c r="F14" s="40">
        <v>5</v>
      </c>
      <c r="G14" s="40">
        <v>5</v>
      </c>
      <c r="H14" s="40">
        <v>5</v>
      </c>
      <c r="I14" s="40">
        <v>5</v>
      </c>
      <c r="J14" s="41">
        <v>5</v>
      </c>
      <c r="K14" s="39">
        <v>5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1">
        <v>5</v>
      </c>
      <c r="S14" s="39">
        <v>5</v>
      </c>
      <c r="T14" s="40">
        <v>5</v>
      </c>
      <c r="U14" s="40">
        <v>5</v>
      </c>
      <c r="V14" s="40">
        <v>5</v>
      </c>
      <c r="W14" s="40">
        <v>5</v>
      </c>
      <c r="X14" s="40">
        <v>5</v>
      </c>
      <c r="Y14" s="40">
        <v>5</v>
      </c>
      <c r="Z14" s="41">
        <v>5</v>
      </c>
      <c r="AA14" s="39">
        <v>5</v>
      </c>
      <c r="AB14" s="40">
        <v>5</v>
      </c>
      <c r="AC14" s="40">
        <v>5</v>
      </c>
      <c r="AD14" s="40">
        <v>5</v>
      </c>
      <c r="AE14" s="40">
        <v>5</v>
      </c>
      <c r="AF14" s="40">
        <v>5</v>
      </c>
      <c r="AG14" s="40">
        <v>5</v>
      </c>
      <c r="AH14" s="41">
        <v>5</v>
      </c>
      <c r="AI14" s="50">
        <v>5</v>
      </c>
      <c r="AJ14" s="47">
        <v>5</v>
      </c>
      <c r="AK14" s="47">
        <v>5</v>
      </c>
      <c r="AL14" s="47">
        <v>5</v>
      </c>
      <c r="AM14" s="47">
        <v>5</v>
      </c>
      <c r="AN14" s="47">
        <v>5</v>
      </c>
      <c r="AO14" s="47">
        <v>5</v>
      </c>
      <c r="AP14" s="132">
        <v>5</v>
      </c>
      <c r="AQ14" s="39">
        <v>5</v>
      </c>
      <c r="AR14" s="40">
        <v>5</v>
      </c>
      <c r="AS14" s="40">
        <v>5</v>
      </c>
      <c r="AT14" s="40">
        <v>5</v>
      </c>
      <c r="AU14" s="40">
        <v>5</v>
      </c>
      <c r="AV14" s="40">
        <v>5</v>
      </c>
      <c r="AW14" s="40">
        <v>5</v>
      </c>
      <c r="AX14" s="40">
        <v>5</v>
      </c>
      <c r="AY14" s="207" t="s">
        <v>84</v>
      </c>
      <c r="AZ14" s="39">
        <v>5</v>
      </c>
      <c r="BA14" s="40">
        <v>5</v>
      </c>
      <c r="BB14" s="40">
        <v>5</v>
      </c>
      <c r="BC14" s="40">
        <v>5</v>
      </c>
      <c r="BD14" s="40">
        <v>5</v>
      </c>
      <c r="BE14" s="40">
        <v>5</v>
      </c>
      <c r="BF14" s="40">
        <v>5</v>
      </c>
      <c r="BG14" s="40">
        <v>5</v>
      </c>
      <c r="BH14" s="257" t="str">
        <f>IF(BP14&lt;ESCALA!$E$7,"NI",IF(BP14&lt;ESCALA!$E$8,"EP",IF(BP14&lt;ESCALA!$E$9,"C",IF(BP14&lt;ESCALA!$E$10,"R","E"))))</f>
        <v>E</v>
      </c>
      <c r="BI14" s="258" t="str">
        <f>IF(BQ14&lt;ESCALA!$E$7,"NI",IF(BQ14&lt;ESCALA!$E$8,"EP",IF(BQ14&lt;ESCALA!$E$9,"C",IF(BQ14&lt;ESCALA!$E$10,"R","E"))))</f>
        <v>E</v>
      </c>
      <c r="BJ14" s="258" t="str">
        <f>IF(BR14&lt;ESCALA!$E$7,"NI",IF(BR14&lt;ESCALA!$E$8,"EP",IF(BR14&lt;ESCALA!$E$9,"C",IF(BR14&lt;ESCALA!$E$10,"R","E"))))</f>
        <v>E</v>
      </c>
      <c r="BK14" s="258" t="str">
        <f>IF(BS14&lt;ESCALA!$E$7,"NI",IF(BS14&lt;ESCALA!$E$8,"EP",IF(BS14&lt;ESCALA!$E$9,"C",IF(BS14&lt;ESCALA!$E$10,"R","E"))))</f>
        <v>E</v>
      </c>
      <c r="BL14" s="258" t="str">
        <f>IF(BT14&lt;ESCALA!$E$7,"NI",IF(BT14&lt;ESCALA!$E$8,"EP",IF(BT14&lt;ESCALA!$E$9,"C",IF(BT14&lt;ESCALA!$E$10,"R","E"))))</f>
        <v>E</v>
      </c>
      <c r="BM14" s="258" t="str">
        <f>IF(BU14&lt;ESCALA!$E$7,"NI",IF(BU14&lt;ESCALA!$E$8,"EP",IF(BU14&lt;ESCALA!$E$9,"C",IF(BU14&lt;ESCALA!$E$10,"R","E"))))</f>
        <v>E</v>
      </c>
      <c r="BN14" s="258" t="str">
        <f>IF(BV14&lt;ESCALA!$E$7,"NI",IF(BV14&lt;ESCALA!$E$8,"EP",IF(BV14&lt;ESCALA!$E$9,"C",IF(BV14&lt;ESCALA!$E$10,"R","E"))))</f>
        <v>E</v>
      </c>
      <c r="BO14" s="259" t="str">
        <f>IF(BW14&lt;ESCALA!$E$7,"NI",IF(BW14&lt;ESCALA!$E$8,"EP",IF(BW14&lt;ESCALA!$E$9,"C",IF(BW14&lt;ESCALA!$E$10,"R","E"))))</f>
        <v>E</v>
      </c>
      <c r="BP14" s="299">
        <f>'3º DIV'!AJ20</f>
        <v>5</v>
      </c>
      <c r="BQ14" s="300">
        <f>'3º DIV'!AK20</f>
        <v>5</v>
      </c>
      <c r="BR14" s="300">
        <f>'3º DIV'!AL20</f>
        <v>5</v>
      </c>
      <c r="BS14" s="300">
        <f>'3º DIV'!AM20</f>
        <v>5</v>
      </c>
      <c r="BT14" s="300">
        <f>'3º DIV'!AN20</f>
        <v>5</v>
      </c>
      <c r="BU14" s="300">
        <f>'3º DIV'!AO20</f>
        <v>5</v>
      </c>
      <c r="BV14" s="300">
        <f>'3º DIV'!AP20</f>
        <v>5</v>
      </c>
      <c r="BW14" s="301">
        <f>'3º DIV'!AQ20</f>
        <v>5</v>
      </c>
    </row>
    <row r="15" spans="1:75" ht="21" customHeight="1">
      <c r="A15" s="65">
        <v>2</v>
      </c>
      <c r="B15" s="28" t="s">
        <v>102</v>
      </c>
      <c r="C15" s="42"/>
      <c r="D15" s="43"/>
      <c r="E15" s="44"/>
      <c r="F15" s="44"/>
      <c r="G15" s="44"/>
      <c r="H15" s="44"/>
      <c r="I15" s="44"/>
      <c r="J15" s="45"/>
      <c r="K15" s="46"/>
      <c r="L15" s="43"/>
      <c r="M15" s="44"/>
      <c r="N15" s="44"/>
      <c r="O15" s="44"/>
      <c r="P15" s="44"/>
      <c r="Q15" s="44"/>
      <c r="R15" s="45"/>
      <c r="S15" s="46"/>
      <c r="T15" s="43"/>
      <c r="U15" s="44"/>
      <c r="V15" s="44"/>
      <c r="W15" s="44"/>
      <c r="X15" s="44"/>
      <c r="Y15" s="44"/>
      <c r="Z15" s="45"/>
      <c r="AA15" s="46"/>
      <c r="AB15" s="43"/>
      <c r="AC15" s="44"/>
      <c r="AD15" s="44"/>
      <c r="AE15" s="44"/>
      <c r="AF15" s="44"/>
      <c r="AG15" s="44"/>
      <c r="AH15" s="45"/>
      <c r="AI15" s="126"/>
      <c r="AJ15" s="42"/>
      <c r="AK15" s="42"/>
      <c r="AL15" s="42"/>
      <c r="AM15" s="42"/>
      <c r="AN15" s="42"/>
      <c r="AO15" s="42"/>
      <c r="AP15" s="127"/>
      <c r="AQ15" s="42"/>
      <c r="AR15" s="43"/>
      <c r="AS15" s="44"/>
      <c r="AT15" s="44"/>
      <c r="AU15" s="44"/>
      <c r="AV15" s="44"/>
      <c r="AW15" s="44"/>
      <c r="AX15" s="44"/>
      <c r="AY15" s="201" t="s">
        <v>60</v>
      </c>
      <c r="AZ15" s="42"/>
      <c r="BA15" s="43"/>
      <c r="BB15" s="44"/>
      <c r="BC15" s="44"/>
      <c r="BD15" s="44"/>
      <c r="BE15" s="44"/>
      <c r="BF15" s="44"/>
      <c r="BG15" s="44"/>
      <c r="BH15" s="268" t="str">
        <f>IF(BP15&lt;ESCALA!$E$7,"NI",IF(BP15&lt;ESCALA!$E$8,"EP",IF(BP15&lt;ESCALA!$E$9,"C",IF(BP15&lt;ESCALA!$E$10,"R","E"))))</f>
        <v>NI</v>
      </c>
      <c r="BI15" s="267" t="str">
        <f>IF(BQ15&lt;ESCALA!$E$7,"NI",IF(BQ15&lt;ESCALA!$E$8,"EP",IF(BQ15&lt;ESCALA!$E$9,"C",IF(BQ15&lt;ESCALA!$E$10,"R","E"))))</f>
        <v>NI</v>
      </c>
      <c r="BJ15" s="267" t="str">
        <f>IF(BR15&lt;ESCALA!$E$7,"NI",IF(BR15&lt;ESCALA!$E$8,"EP",IF(BR15&lt;ESCALA!$E$9,"C",IF(BR15&lt;ESCALA!$E$10,"R","E"))))</f>
        <v>NI</v>
      </c>
      <c r="BK15" s="267" t="str">
        <f>IF(BS15&lt;ESCALA!$E$7,"NI",IF(BS15&lt;ESCALA!$E$8,"EP",IF(BS15&lt;ESCALA!$E$9,"C",IF(BS15&lt;ESCALA!$E$10,"R","E"))))</f>
        <v>NI</v>
      </c>
      <c r="BL15" s="267" t="str">
        <f>IF(BT15&lt;ESCALA!$E$7,"NI",IF(BT15&lt;ESCALA!$E$8,"EP",IF(BT15&lt;ESCALA!$E$9,"C",IF(BT15&lt;ESCALA!$E$10,"R","E"))))</f>
        <v>NI</v>
      </c>
      <c r="BM15" s="267" t="str">
        <f>IF(BU15&lt;ESCALA!$E$7,"NI",IF(BU15&lt;ESCALA!$E$8,"EP",IF(BU15&lt;ESCALA!$E$9,"C",IF(BU15&lt;ESCALA!$E$10,"R","E"))))</f>
        <v>NI</v>
      </c>
      <c r="BN15" s="267" t="str">
        <f>IF(BV15&lt;ESCALA!$E$7,"NI",IF(BV15&lt;ESCALA!$E$8,"EP",IF(BV15&lt;ESCALA!$E$9,"C",IF(BV15&lt;ESCALA!$E$10,"R","E"))))</f>
        <v>NI</v>
      </c>
      <c r="BO15" s="269" t="str">
        <f>IF(BW15&lt;ESCALA!$E$7,"NI",IF(BW15&lt;ESCALA!$E$8,"EP",IF(BW15&lt;ESCALA!$E$9,"C",IF(BW15&lt;ESCALA!$E$10,"R","E"))))</f>
        <v>NI</v>
      </c>
      <c r="BP15" s="302">
        <f>'3º DIV'!AJ21</f>
        <v>0</v>
      </c>
      <c r="BQ15" s="303">
        <f>'3º DIV'!AK21</f>
        <v>0</v>
      </c>
      <c r="BR15" s="303">
        <f>'3º DIV'!AL21</f>
        <v>0</v>
      </c>
      <c r="BS15" s="303">
        <f>'3º DIV'!AM21</f>
        <v>0</v>
      </c>
      <c r="BT15" s="303">
        <f>'3º DIV'!AN21</f>
        <v>0</v>
      </c>
      <c r="BU15" s="303">
        <f>'3º DIV'!AO21</f>
        <v>0</v>
      </c>
      <c r="BV15" s="303">
        <f>'3º DIV'!AP21</f>
        <v>0</v>
      </c>
      <c r="BW15" s="304">
        <f>'3º DIV'!AQ21</f>
        <v>0</v>
      </c>
    </row>
    <row r="16" spans="1:75" ht="21" customHeight="1">
      <c r="A16" s="29">
        <v>3</v>
      </c>
      <c r="B16" s="30" t="s">
        <v>103</v>
      </c>
      <c r="C16" s="47"/>
      <c r="D16" s="48"/>
      <c r="E16" s="47"/>
      <c r="F16" s="47"/>
      <c r="G16" s="47"/>
      <c r="H16" s="47"/>
      <c r="I16" s="47"/>
      <c r="J16" s="49"/>
      <c r="K16" s="50"/>
      <c r="L16" s="48"/>
      <c r="M16" s="47"/>
      <c r="N16" s="47"/>
      <c r="O16" s="47"/>
      <c r="P16" s="47"/>
      <c r="Q16" s="47"/>
      <c r="R16" s="49"/>
      <c r="S16" s="50"/>
      <c r="T16" s="48"/>
      <c r="U16" s="47"/>
      <c r="V16" s="47"/>
      <c r="W16" s="47"/>
      <c r="X16" s="47"/>
      <c r="Y16" s="47"/>
      <c r="Z16" s="49"/>
      <c r="AA16" s="50"/>
      <c r="AB16" s="48"/>
      <c r="AC16" s="47"/>
      <c r="AD16" s="47"/>
      <c r="AE16" s="47"/>
      <c r="AF16" s="47"/>
      <c r="AG16" s="47"/>
      <c r="AH16" s="49"/>
      <c r="AI16" s="128"/>
      <c r="AJ16" s="47"/>
      <c r="AK16" s="47"/>
      <c r="AL16" s="47"/>
      <c r="AM16" s="47"/>
      <c r="AN16" s="47"/>
      <c r="AO16" s="47"/>
      <c r="AP16" s="49"/>
      <c r="AQ16" s="47"/>
      <c r="AR16" s="48"/>
      <c r="AS16" s="47"/>
      <c r="AT16" s="47"/>
      <c r="AU16" s="47"/>
      <c r="AV16" s="47"/>
      <c r="AW16" s="47"/>
      <c r="AX16" s="47"/>
      <c r="AY16" s="205" t="s">
        <v>170</v>
      </c>
      <c r="AZ16" s="47"/>
      <c r="BA16" s="48"/>
      <c r="BB16" s="47"/>
      <c r="BC16" s="47"/>
      <c r="BD16" s="47"/>
      <c r="BE16" s="47"/>
      <c r="BF16" s="47"/>
      <c r="BG16" s="47"/>
      <c r="BH16" s="268" t="str">
        <f>IF(BP16&lt;ESCALA!$E$7,"NI",IF(BP16&lt;ESCALA!$E$8,"EP",IF(BP16&lt;ESCALA!$E$9,"C",IF(BP16&lt;ESCALA!$E$10,"R","E"))))</f>
        <v>NI</v>
      </c>
      <c r="BI16" s="267" t="str">
        <f>IF(BQ16&lt;ESCALA!$E$7,"NI",IF(BQ16&lt;ESCALA!$E$8,"EP",IF(BQ16&lt;ESCALA!$E$9,"C",IF(BQ16&lt;ESCALA!$E$10,"R","E"))))</f>
        <v>NI</v>
      </c>
      <c r="BJ16" s="267" t="str">
        <f>IF(BR16&lt;ESCALA!$E$7,"NI",IF(BR16&lt;ESCALA!$E$8,"EP",IF(BR16&lt;ESCALA!$E$9,"C",IF(BR16&lt;ESCALA!$E$10,"R","E"))))</f>
        <v>NI</v>
      </c>
      <c r="BK16" s="267" t="str">
        <f>IF(BS16&lt;ESCALA!$E$7,"NI",IF(BS16&lt;ESCALA!$E$8,"EP",IF(BS16&lt;ESCALA!$E$9,"C",IF(BS16&lt;ESCALA!$E$10,"R","E"))))</f>
        <v>NI</v>
      </c>
      <c r="BL16" s="267" t="str">
        <f>IF(BT16&lt;ESCALA!$E$7,"NI",IF(BT16&lt;ESCALA!$E$8,"EP",IF(BT16&lt;ESCALA!$E$9,"C",IF(BT16&lt;ESCALA!$E$10,"R","E"))))</f>
        <v>NI</v>
      </c>
      <c r="BM16" s="267" t="str">
        <f>IF(BU16&lt;ESCALA!$E$7,"NI",IF(BU16&lt;ESCALA!$E$8,"EP",IF(BU16&lt;ESCALA!$E$9,"C",IF(BU16&lt;ESCALA!$E$10,"R","E"))))</f>
        <v>NI</v>
      </c>
      <c r="BN16" s="267" t="str">
        <f>IF(BV16&lt;ESCALA!$E$7,"NI",IF(BV16&lt;ESCALA!$E$8,"EP",IF(BV16&lt;ESCALA!$E$9,"C",IF(BV16&lt;ESCALA!$E$10,"R","E"))))</f>
        <v>NI</v>
      </c>
      <c r="BO16" s="269" t="str">
        <f>IF(BW16&lt;ESCALA!$E$7,"NI",IF(BW16&lt;ESCALA!$E$8,"EP",IF(BW16&lt;ESCALA!$E$9,"C",IF(BW16&lt;ESCALA!$E$10,"R","E"))))</f>
        <v>NI</v>
      </c>
      <c r="BP16" s="302">
        <f>'3º DIV'!AJ22</f>
        <v>0</v>
      </c>
      <c r="BQ16" s="303">
        <f>'3º DIV'!AK22</f>
        <v>0</v>
      </c>
      <c r="BR16" s="303">
        <f>'3º DIV'!AL22</f>
        <v>0</v>
      </c>
      <c r="BS16" s="303">
        <f>'3º DIV'!AM22</f>
        <v>0</v>
      </c>
      <c r="BT16" s="303">
        <f>'3º DIV'!AN22</f>
        <v>0</v>
      </c>
      <c r="BU16" s="303">
        <f>'3º DIV'!AO22</f>
        <v>0</v>
      </c>
      <c r="BV16" s="303">
        <f>'3º DIV'!AP22</f>
        <v>0</v>
      </c>
      <c r="BW16" s="304">
        <f>'3º DIV'!AQ22</f>
        <v>0</v>
      </c>
    </row>
    <row r="17" spans="1:75" ht="22" customHeight="1">
      <c r="A17" s="29">
        <v>4</v>
      </c>
      <c r="B17" s="28" t="s">
        <v>104</v>
      </c>
      <c r="C17" s="44"/>
      <c r="D17" s="43"/>
      <c r="E17" s="44"/>
      <c r="F17" s="44"/>
      <c r="G17" s="44"/>
      <c r="H17" s="44"/>
      <c r="I17" s="44"/>
      <c r="J17" s="45"/>
      <c r="K17" s="51"/>
      <c r="L17" s="43"/>
      <c r="M17" s="44"/>
      <c r="N17" s="44"/>
      <c r="O17" s="44"/>
      <c r="P17" s="44"/>
      <c r="Q17" s="44"/>
      <c r="R17" s="45"/>
      <c r="S17" s="51"/>
      <c r="T17" s="43"/>
      <c r="U17" s="44"/>
      <c r="V17" s="44"/>
      <c r="W17" s="44"/>
      <c r="X17" s="44"/>
      <c r="Y17" s="44"/>
      <c r="Z17" s="45"/>
      <c r="AA17" s="51"/>
      <c r="AB17" s="43"/>
      <c r="AC17" s="44"/>
      <c r="AD17" s="44"/>
      <c r="AE17" s="44"/>
      <c r="AF17" s="44"/>
      <c r="AG17" s="44"/>
      <c r="AH17" s="45"/>
      <c r="AI17" s="129"/>
      <c r="AJ17" s="44"/>
      <c r="AK17" s="44"/>
      <c r="AL17" s="44"/>
      <c r="AM17" s="44"/>
      <c r="AN17" s="44"/>
      <c r="AO17" s="44"/>
      <c r="AP17" s="45"/>
      <c r="AQ17" s="44"/>
      <c r="AR17" s="43"/>
      <c r="AS17" s="44"/>
      <c r="AT17" s="44"/>
      <c r="AU17" s="44"/>
      <c r="AV17" s="44"/>
      <c r="AW17" s="44"/>
      <c r="AX17" s="44"/>
      <c r="AY17" s="201"/>
      <c r="AZ17" s="44"/>
      <c r="BA17" s="43"/>
      <c r="BB17" s="44"/>
      <c r="BC17" s="44"/>
      <c r="BD17" s="44"/>
      <c r="BE17" s="44"/>
      <c r="BF17" s="44"/>
      <c r="BG17" s="44"/>
      <c r="BH17" s="268" t="str">
        <f>IF(BP17&lt;ESCALA!$E$7,"NI",IF(BP17&lt;ESCALA!$E$8,"EP",IF(BP17&lt;ESCALA!$E$9,"C",IF(BP17&lt;ESCALA!$E$10,"R","E"))))</f>
        <v>NI</v>
      </c>
      <c r="BI17" s="267" t="str">
        <f>IF(BQ17&lt;ESCALA!$E$7,"NI",IF(BQ17&lt;ESCALA!$E$8,"EP",IF(BQ17&lt;ESCALA!$E$9,"C",IF(BQ17&lt;ESCALA!$E$10,"R","E"))))</f>
        <v>NI</v>
      </c>
      <c r="BJ17" s="267" t="str">
        <f>IF(BR17&lt;ESCALA!$E$7,"NI",IF(BR17&lt;ESCALA!$E$8,"EP",IF(BR17&lt;ESCALA!$E$9,"C",IF(BR17&lt;ESCALA!$E$10,"R","E"))))</f>
        <v>NI</v>
      </c>
      <c r="BK17" s="267" t="str">
        <f>IF(BS17&lt;ESCALA!$E$7,"NI",IF(BS17&lt;ESCALA!$E$8,"EP",IF(BS17&lt;ESCALA!$E$9,"C",IF(BS17&lt;ESCALA!$E$10,"R","E"))))</f>
        <v>NI</v>
      </c>
      <c r="BL17" s="267" t="str">
        <f>IF(BT17&lt;ESCALA!$E$7,"NI",IF(BT17&lt;ESCALA!$E$8,"EP",IF(BT17&lt;ESCALA!$E$9,"C",IF(BT17&lt;ESCALA!$E$10,"R","E"))))</f>
        <v>NI</v>
      </c>
      <c r="BM17" s="267" t="str">
        <f>IF(BU17&lt;ESCALA!$E$7,"NI",IF(BU17&lt;ESCALA!$E$8,"EP",IF(BU17&lt;ESCALA!$E$9,"C",IF(BU17&lt;ESCALA!$E$10,"R","E"))))</f>
        <v>NI</v>
      </c>
      <c r="BN17" s="267" t="str">
        <f>IF(BV17&lt;ESCALA!$E$7,"NI",IF(BV17&lt;ESCALA!$E$8,"EP",IF(BV17&lt;ESCALA!$E$9,"C",IF(BV17&lt;ESCALA!$E$10,"R","E"))))</f>
        <v>NI</v>
      </c>
      <c r="BO17" s="269" t="str">
        <f>IF(BW17&lt;ESCALA!$E$7,"NI",IF(BW17&lt;ESCALA!$E$8,"EP",IF(BW17&lt;ESCALA!$E$9,"C",IF(BW17&lt;ESCALA!$E$10,"R","E"))))</f>
        <v>NI</v>
      </c>
      <c r="BP17" s="302">
        <f>'3º DIV'!AJ23</f>
        <v>0</v>
      </c>
      <c r="BQ17" s="303">
        <f>'3º DIV'!AK23</f>
        <v>0</v>
      </c>
      <c r="BR17" s="303">
        <f>'3º DIV'!AL23</f>
        <v>0</v>
      </c>
      <c r="BS17" s="303">
        <f>'3º DIV'!AM23</f>
        <v>0</v>
      </c>
      <c r="BT17" s="303">
        <f>'3º DIV'!AN23</f>
        <v>0</v>
      </c>
      <c r="BU17" s="303">
        <f>'3º DIV'!AO23</f>
        <v>0</v>
      </c>
      <c r="BV17" s="303">
        <f>'3º DIV'!AP23</f>
        <v>0</v>
      </c>
      <c r="BW17" s="304">
        <f>'3º DIV'!AQ23</f>
        <v>0</v>
      </c>
    </row>
    <row r="18" spans="1:75" ht="21" customHeight="1">
      <c r="A18" s="66">
        <v>5</v>
      </c>
      <c r="B18" s="30" t="s">
        <v>105</v>
      </c>
      <c r="C18" s="52"/>
      <c r="D18" s="48"/>
      <c r="E18" s="52"/>
      <c r="F18" s="52"/>
      <c r="G18" s="52"/>
      <c r="H18" s="52"/>
      <c r="I18" s="52"/>
      <c r="J18" s="53"/>
      <c r="K18" s="54"/>
      <c r="L18" s="48"/>
      <c r="M18" s="52"/>
      <c r="N18" s="52"/>
      <c r="O18" s="52"/>
      <c r="P18" s="52"/>
      <c r="Q18" s="52"/>
      <c r="R18" s="53"/>
      <c r="S18" s="54"/>
      <c r="T18" s="48"/>
      <c r="U18" s="52"/>
      <c r="V18" s="52"/>
      <c r="W18" s="52"/>
      <c r="X18" s="52"/>
      <c r="Y18" s="52"/>
      <c r="Z18" s="53"/>
      <c r="AA18" s="54"/>
      <c r="AB18" s="48"/>
      <c r="AC18" s="52"/>
      <c r="AD18" s="52"/>
      <c r="AE18" s="52"/>
      <c r="AF18" s="52"/>
      <c r="AG18" s="52"/>
      <c r="AH18" s="53"/>
      <c r="AI18" s="130"/>
      <c r="AJ18" s="52"/>
      <c r="AK18" s="52"/>
      <c r="AL18" s="52"/>
      <c r="AM18" s="52"/>
      <c r="AN18" s="52"/>
      <c r="AO18" s="52"/>
      <c r="AP18" s="53"/>
      <c r="AQ18" s="52"/>
      <c r="AR18" s="48"/>
      <c r="AS18" s="52"/>
      <c r="AT18" s="52"/>
      <c r="AU18" s="52"/>
      <c r="AV18" s="52"/>
      <c r="AW18" s="52"/>
      <c r="AX18" s="52"/>
      <c r="AY18" s="202"/>
      <c r="AZ18" s="52"/>
      <c r="BA18" s="48"/>
      <c r="BB18" s="52"/>
      <c r="BC18" s="52"/>
      <c r="BD18" s="52"/>
      <c r="BE18" s="52"/>
      <c r="BF18" s="52"/>
      <c r="BG18" s="52"/>
      <c r="BH18" s="268" t="str">
        <f>IF(BP18&lt;ESCALA!$E$7,"NI",IF(BP18&lt;ESCALA!$E$8,"EP",IF(BP18&lt;ESCALA!$E$9,"C",IF(BP18&lt;ESCALA!$E$10,"R","E"))))</f>
        <v>NI</v>
      </c>
      <c r="BI18" s="267" t="str">
        <f>IF(BQ18&lt;ESCALA!$E$7,"NI",IF(BQ18&lt;ESCALA!$E$8,"EP",IF(BQ18&lt;ESCALA!$E$9,"C",IF(BQ18&lt;ESCALA!$E$10,"R","E"))))</f>
        <v>NI</v>
      </c>
      <c r="BJ18" s="267" t="str">
        <f>IF(BR18&lt;ESCALA!$E$7,"NI",IF(BR18&lt;ESCALA!$E$8,"EP",IF(BR18&lt;ESCALA!$E$9,"C",IF(BR18&lt;ESCALA!$E$10,"R","E"))))</f>
        <v>NI</v>
      </c>
      <c r="BK18" s="267" t="str">
        <f>IF(BS18&lt;ESCALA!$E$7,"NI",IF(BS18&lt;ESCALA!$E$8,"EP",IF(BS18&lt;ESCALA!$E$9,"C",IF(BS18&lt;ESCALA!$E$10,"R","E"))))</f>
        <v>NI</v>
      </c>
      <c r="BL18" s="267" t="str">
        <f>IF(BT18&lt;ESCALA!$E$7,"NI",IF(BT18&lt;ESCALA!$E$8,"EP",IF(BT18&lt;ESCALA!$E$9,"C",IF(BT18&lt;ESCALA!$E$10,"R","E"))))</f>
        <v>NI</v>
      </c>
      <c r="BM18" s="267" t="str">
        <f>IF(BU18&lt;ESCALA!$E$7,"NI",IF(BU18&lt;ESCALA!$E$8,"EP",IF(BU18&lt;ESCALA!$E$9,"C",IF(BU18&lt;ESCALA!$E$10,"R","E"))))</f>
        <v>NI</v>
      </c>
      <c r="BN18" s="267" t="str">
        <f>IF(BV18&lt;ESCALA!$E$7,"NI",IF(BV18&lt;ESCALA!$E$8,"EP",IF(BV18&lt;ESCALA!$E$9,"C",IF(BV18&lt;ESCALA!$E$10,"R","E"))))</f>
        <v>NI</v>
      </c>
      <c r="BO18" s="269" t="str">
        <f>IF(BW18&lt;ESCALA!$E$7,"NI",IF(BW18&lt;ESCALA!$E$8,"EP",IF(BW18&lt;ESCALA!$E$9,"C",IF(BW18&lt;ESCALA!$E$10,"R","E"))))</f>
        <v>NI</v>
      </c>
      <c r="BP18" s="302">
        <f>'3º DIV'!AJ24</f>
        <v>0</v>
      </c>
      <c r="BQ18" s="303">
        <f>'3º DIV'!AK24</f>
        <v>0</v>
      </c>
      <c r="BR18" s="303">
        <f>'3º DIV'!AL24</f>
        <v>0</v>
      </c>
      <c r="BS18" s="303">
        <f>'3º DIV'!AM24</f>
        <v>0</v>
      </c>
      <c r="BT18" s="303">
        <f>'3º DIV'!AN24</f>
        <v>0</v>
      </c>
      <c r="BU18" s="303">
        <f>'3º DIV'!AO24</f>
        <v>0</v>
      </c>
      <c r="BV18" s="303">
        <f>'3º DIV'!AP24</f>
        <v>0</v>
      </c>
      <c r="BW18" s="304">
        <f>'3º DIV'!AQ24</f>
        <v>0</v>
      </c>
    </row>
    <row r="19" spans="1:75" ht="21" customHeight="1">
      <c r="A19" s="29">
        <v>6</v>
      </c>
      <c r="B19" s="28" t="s">
        <v>106</v>
      </c>
      <c r="C19" s="44"/>
      <c r="D19" s="44"/>
      <c r="E19" s="44"/>
      <c r="F19" s="44"/>
      <c r="G19" s="44"/>
      <c r="H19" s="44"/>
      <c r="I19" s="44"/>
      <c r="J19" s="45"/>
      <c r="K19" s="51"/>
      <c r="L19" s="44"/>
      <c r="M19" s="44"/>
      <c r="N19" s="44"/>
      <c r="O19" s="44"/>
      <c r="P19" s="44"/>
      <c r="Q19" s="44"/>
      <c r="R19" s="45"/>
      <c r="S19" s="51"/>
      <c r="T19" s="44"/>
      <c r="U19" s="44"/>
      <c r="V19" s="44"/>
      <c r="W19" s="44"/>
      <c r="X19" s="44"/>
      <c r="Y19" s="44"/>
      <c r="Z19" s="45"/>
      <c r="AA19" s="51"/>
      <c r="AB19" s="44"/>
      <c r="AC19" s="44"/>
      <c r="AD19" s="44"/>
      <c r="AE19" s="44"/>
      <c r="AF19" s="44"/>
      <c r="AG19" s="44"/>
      <c r="AH19" s="45"/>
      <c r="AI19" s="129"/>
      <c r="AJ19" s="44"/>
      <c r="AK19" s="44"/>
      <c r="AL19" s="44"/>
      <c r="AM19" s="44"/>
      <c r="AN19" s="44"/>
      <c r="AO19" s="44"/>
      <c r="AP19" s="45"/>
      <c r="AQ19" s="44"/>
      <c r="AR19" s="44"/>
      <c r="AS19" s="44"/>
      <c r="AT19" s="44"/>
      <c r="AU19" s="44"/>
      <c r="AV19" s="44"/>
      <c r="AW19" s="44"/>
      <c r="AX19" s="44"/>
      <c r="AY19" s="201"/>
      <c r="AZ19" s="44"/>
      <c r="BA19" s="44"/>
      <c r="BB19" s="44"/>
      <c r="BC19" s="44"/>
      <c r="BD19" s="44"/>
      <c r="BE19" s="44"/>
      <c r="BF19" s="44"/>
      <c r="BG19" s="44"/>
      <c r="BH19" s="268" t="str">
        <f>IF(BP19&lt;ESCALA!$E$7,"NI",IF(BP19&lt;ESCALA!$E$8,"EP",IF(BP19&lt;ESCALA!$E$9,"C",IF(BP19&lt;ESCALA!$E$10,"R","E"))))</f>
        <v>NI</v>
      </c>
      <c r="BI19" s="267" t="str">
        <f>IF(BQ19&lt;ESCALA!$E$7,"NI",IF(BQ19&lt;ESCALA!$E$8,"EP",IF(BQ19&lt;ESCALA!$E$9,"C",IF(BQ19&lt;ESCALA!$E$10,"R","E"))))</f>
        <v>NI</v>
      </c>
      <c r="BJ19" s="267" t="str">
        <f>IF(BR19&lt;ESCALA!$E$7,"NI",IF(BR19&lt;ESCALA!$E$8,"EP",IF(BR19&lt;ESCALA!$E$9,"C",IF(BR19&lt;ESCALA!$E$10,"R","E"))))</f>
        <v>NI</v>
      </c>
      <c r="BK19" s="267" t="str">
        <f>IF(BS19&lt;ESCALA!$E$7,"NI",IF(BS19&lt;ESCALA!$E$8,"EP",IF(BS19&lt;ESCALA!$E$9,"C",IF(BS19&lt;ESCALA!$E$10,"R","E"))))</f>
        <v>NI</v>
      </c>
      <c r="BL19" s="267" t="str">
        <f>IF(BT19&lt;ESCALA!$E$7,"NI",IF(BT19&lt;ESCALA!$E$8,"EP",IF(BT19&lt;ESCALA!$E$9,"C",IF(BT19&lt;ESCALA!$E$10,"R","E"))))</f>
        <v>NI</v>
      </c>
      <c r="BM19" s="267" t="str">
        <f>IF(BU19&lt;ESCALA!$E$7,"NI",IF(BU19&lt;ESCALA!$E$8,"EP",IF(BU19&lt;ESCALA!$E$9,"C",IF(BU19&lt;ESCALA!$E$10,"R","E"))))</f>
        <v>NI</v>
      </c>
      <c r="BN19" s="267" t="str">
        <f>IF(BV19&lt;ESCALA!$E$7,"NI",IF(BV19&lt;ESCALA!$E$8,"EP",IF(BV19&lt;ESCALA!$E$9,"C",IF(BV19&lt;ESCALA!$E$10,"R","E"))))</f>
        <v>NI</v>
      </c>
      <c r="BO19" s="269" t="str">
        <f>IF(BW19&lt;ESCALA!$E$7,"NI",IF(BW19&lt;ESCALA!$E$8,"EP",IF(BW19&lt;ESCALA!$E$9,"C",IF(BW19&lt;ESCALA!$E$10,"R","E"))))</f>
        <v>NI</v>
      </c>
      <c r="BP19" s="302">
        <f>'3º DIV'!AJ25</f>
        <v>0</v>
      </c>
      <c r="BQ19" s="303">
        <f>'3º DIV'!AK25</f>
        <v>0</v>
      </c>
      <c r="BR19" s="303">
        <f>'3º DIV'!AL25</f>
        <v>0</v>
      </c>
      <c r="BS19" s="303">
        <f>'3º DIV'!AM25</f>
        <v>0</v>
      </c>
      <c r="BT19" s="303">
        <f>'3º DIV'!AN25</f>
        <v>0</v>
      </c>
      <c r="BU19" s="303">
        <f>'3º DIV'!AO25</f>
        <v>0</v>
      </c>
      <c r="BV19" s="303">
        <f>'3º DIV'!AP25</f>
        <v>0</v>
      </c>
      <c r="BW19" s="304">
        <f>'3º DIV'!AQ25</f>
        <v>0</v>
      </c>
    </row>
    <row r="20" spans="1:75" ht="21" customHeight="1">
      <c r="A20" s="29">
        <v>7</v>
      </c>
      <c r="B20" s="30" t="s">
        <v>107</v>
      </c>
      <c r="C20" s="52"/>
      <c r="D20" s="48"/>
      <c r="E20" s="52"/>
      <c r="F20" s="52"/>
      <c r="G20" s="52"/>
      <c r="H20" s="52"/>
      <c r="I20" s="52"/>
      <c r="J20" s="53"/>
      <c r="K20" s="54"/>
      <c r="L20" s="48"/>
      <c r="M20" s="52"/>
      <c r="N20" s="52"/>
      <c r="O20" s="52"/>
      <c r="P20" s="52"/>
      <c r="Q20" s="52"/>
      <c r="R20" s="53"/>
      <c r="S20" s="54"/>
      <c r="T20" s="48"/>
      <c r="U20" s="52"/>
      <c r="V20" s="52"/>
      <c r="W20" s="52"/>
      <c r="X20" s="52"/>
      <c r="Y20" s="52"/>
      <c r="Z20" s="53"/>
      <c r="AA20" s="54"/>
      <c r="AB20" s="48"/>
      <c r="AC20" s="52"/>
      <c r="AD20" s="52"/>
      <c r="AE20" s="52"/>
      <c r="AF20" s="52"/>
      <c r="AG20" s="52"/>
      <c r="AH20" s="53"/>
      <c r="AI20" s="130"/>
      <c r="AJ20" s="52"/>
      <c r="AK20" s="52"/>
      <c r="AL20" s="52"/>
      <c r="AM20" s="52"/>
      <c r="AN20" s="52"/>
      <c r="AO20" s="52"/>
      <c r="AP20" s="53"/>
      <c r="AQ20" s="52"/>
      <c r="AR20" s="48"/>
      <c r="AS20" s="52"/>
      <c r="AT20" s="52"/>
      <c r="AU20" s="52"/>
      <c r="AV20" s="52"/>
      <c r="AW20" s="52"/>
      <c r="AX20" s="52"/>
      <c r="AY20" s="202"/>
      <c r="AZ20" s="52"/>
      <c r="BA20" s="48"/>
      <c r="BB20" s="52"/>
      <c r="BC20" s="52"/>
      <c r="BD20" s="52"/>
      <c r="BE20" s="52"/>
      <c r="BF20" s="52"/>
      <c r="BG20" s="52"/>
      <c r="BH20" s="268" t="str">
        <f>IF(BP20&lt;ESCALA!$E$7,"NI",IF(BP20&lt;ESCALA!$E$8,"EP",IF(BP20&lt;ESCALA!$E$9,"C",IF(BP20&lt;ESCALA!$E$10,"R","E"))))</f>
        <v>NI</v>
      </c>
      <c r="BI20" s="267" t="str">
        <f>IF(BQ20&lt;ESCALA!$E$7,"NI",IF(BQ20&lt;ESCALA!$E$8,"EP",IF(BQ20&lt;ESCALA!$E$9,"C",IF(BQ20&lt;ESCALA!$E$10,"R","E"))))</f>
        <v>NI</v>
      </c>
      <c r="BJ20" s="267" t="str">
        <f>IF(BR20&lt;ESCALA!$E$7,"NI",IF(BR20&lt;ESCALA!$E$8,"EP",IF(BR20&lt;ESCALA!$E$9,"C",IF(BR20&lt;ESCALA!$E$10,"R","E"))))</f>
        <v>NI</v>
      </c>
      <c r="BK20" s="267" t="str">
        <f>IF(BS20&lt;ESCALA!$E$7,"NI",IF(BS20&lt;ESCALA!$E$8,"EP",IF(BS20&lt;ESCALA!$E$9,"C",IF(BS20&lt;ESCALA!$E$10,"R","E"))))</f>
        <v>NI</v>
      </c>
      <c r="BL20" s="267" t="str">
        <f>IF(BT20&lt;ESCALA!$E$7,"NI",IF(BT20&lt;ESCALA!$E$8,"EP",IF(BT20&lt;ESCALA!$E$9,"C",IF(BT20&lt;ESCALA!$E$10,"R","E"))))</f>
        <v>NI</v>
      </c>
      <c r="BM20" s="267" t="str">
        <f>IF(BU20&lt;ESCALA!$E$7,"NI",IF(BU20&lt;ESCALA!$E$8,"EP",IF(BU20&lt;ESCALA!$E$9,"C",IF(BU20&lt;ESCALA!$E$10,"R","E"))))</f>
        <v>NI</v>
      </c>
      <c r="BN20" s="267" t="str">
        <f>IF(BV20&lt;ESCALA!$E$7,"NI",IF(BV20&lt;ESCALA!$E$8,"EP",IF(BV20&lt;ESCALA!$E$9,"C",IF(BV20&lt;ESCALA!$E$10,"R","E"))))</f>
        <v>NI</v>
      </c>
      <c r="BO20" s="269" t="str">
        <f>IF(BW20&lt;ESCALA!$E$7,"NI",IF(BW20&lt;ESCALA!$E$8,"EP",IF(BW20&lt;ESCALA!$E$9,"C",IF(BW20&lt;ESCALA!$E$10,"R","E"))))</f>
        <v>NI</v>
      </c>
      <c r="BP20" s="302">
        <f>'3º DIV'!AJ26</f>
        <v>0</v>
      </c>
      <c r="BQ20" s="303">
        <f>'3º DIV'!AK26</f>
        <v>0</v>
      </c>
      <c r="BR20" s="303">
        <f>'3º DIV'!AL26</f>
        <v>0</v>
      </c>
      <c r="BS20" s="303">
        <f>'3º DIV'!AM26</f>
        <v>0</v>
      </c>
      <c r="BT20" s="303">
        <f>'3º DIV'!AN26</f>
        <v>0</v>
      </c>
      <c r="BU20" s="303">
        <f>'3º DIV'!AO26</f>
        <v>0</v>
      </c>
      <c r="BV20" s="303">
        <f>'3º DIV'!AP26</f>
        <v>0</v>
      </c>
      <c r="BW20" s="304">
        <f>'3º DIV'!AQ26</f>
        <v>0</v>
      </c>
    </row>
    <row r="21" spans="1:75" ht="21" customHeight="1">
      <c r="A21" s="66">
        <v>8</v>
      </c>
      <c r="B21" s="28" t="s">
        <v>108</v>
      </c>
      <c r="C21" s="44"/>
      <c r="D21" s="43"/>
      <c r="E21" s="44"/>
      <c r="F21" s="44"/>
      <c r="G21" s="44"/>
      <c r="H21" s="44"/>
      <c r="I21" s="44"/>
      <c r="J21" s="45"/>
      <c r="K21" s="51"/>
      <c r="L21" s="43"/>
      <c r="M21" s="44"/>
      <c r="N21" s="44"/>
      <c r="O21" s="44"/>
      <c r="P21" s="44"/>
      <c r="Q21" s="44"/>
      <c r="R21" s="45"/>
      <c r="S21" s="51"/>
      <c r="T21" s="43"/>
      <c r="U21" s="44"/>
      <c r="V21" s="44"/>
      <c r="W21" s="44"/>
      <c r="X21" s="44"/>
      <c r="Y21" s="44"/>
      <c r="Z21" s="45"/>
      <c r="AA21" s="51"/>
      <c r="AB21" s="43"/>
      <c r="AC21" s="44"/>
      <c r="AD21" s="44"/>
      <c r="AE21" s="44"/>
      <c r="AF21" s="44"/>
      <c r="AG21" s="44"/>
      <c r="AH21" s="45"/>
      <c r="AI21" s="129"/>
      <c r="AJ21" s="44"/>
      <c r="AK21" s="44"/>
      <c r="AL21" s="44"/>
      <c r="AM21" s="44"/>
      <c r="AN21" s="44"/>
      <c r="AO21" s="44"/>
      <c r="AP21" s="45"/>
      <c r="AQ21" s="44"/>
      <c r="AR21" s="43"/>
      <c r="AS21" s="44"/>
      <c r="AT21" s="44"/>
      <c r="AU21" s="44"/>
      <c r="AV21" s="44"/>
      <c r="AW21" s="44"/>
      <c r="AX21" s="44"/>
      <c r="AY21" s="201"/>
      <c r="AZ21" s="44"/>
      <c r="BA21" s="43"/>
      <c r="BB21" s="44"/>
      <c r="BC21" s="44"/>
      <c r="BD21" s="44"/>
      <c r="BE21" s="44"/>
      <c r="BF21" s="44"/>
      <c r="BG21" s="44"/>
      <c r="BH21" s="268" t="str">
        <f>IF(BP21&lt;ESCALA!$E$7,"NI",IF(BP21&lt;ESCALA!$E$8,"EP",IF(BP21&lt;ESCALA!$E$9,"C",IF(BP21&lt;ESCALA!$E$10,"R","E"))))</f>
        <v>NI</v>
      </c>
      <c r="BI21" s="267" t="str">
        <f>IF(BQ21&lt;ESCALA!$E$7,"NI",IF(BQ21&lt;ESCALA!$E$8,"EP",IF(BQ21&lt;ESCALA!$E$9,"C",IF(BQ21&lt;ESCALA!$E$10,"R","E"))))</f>
        <v>NI</v>
      </c>
      <c r="BJ21" s="267" t="str">
        <f>IF(BR21&lt;ESCALA!$E$7,"NI",IF(BR21&lt;ESCALA!$E$8,"EP",IF(BR21&lt;ESCALA!$E$9,"C",IF(BR21&lt;ESCALA!$E$10,"R","E"))))</f>
        <v>NI</v>
      </c>
      <c r="BK21" s="267" t="str">
        <f>IF(BS21&lt;ESCALA!$E$7,"NI",IF(BS21&lt;ESCALA!$E$8,"EP",IF(BS21&lt;ESCALA!$E$9,"C",IF(BS21&lt;ESCALA!$E$10,"R","E"))))</f>
        <v>NI</v>
      </c>
      <c r="BL21" s="267" t="str">
        <f>IF(BT21&lt;ESCALA!$E$7,"NI",IF(BT21&lt;ESCALA!$E$8,"EP",IF(BT21&lt;ESCALA!$E$9,"C",IF(BT21&lt;ESCALA!$E$10,"R","E"))))</f>
        <v>NI</v>
      </c>
      <c r="BM21" s="267" t="str">
        <f>IF(BU21&lt;ESCALA!$E$7,"NI",IF(BU21&lt;ESCALA!$E$8,"EP",IF(BU21&lt;ESCALA!$E$9,"C",IF(BU21&lt;ESCALA!$E$10,"R","E"))))</f>
        <v>NI</v>
      </c>
      <c r="BN21" s="267" t="str">
        <f>IF(BV21&lt;ESCALA!$E$7,"NI",IF(BV21&lt;ESCALA!$E$8,"EP",IF(BV21&lt;ESCALA!$E$9,"C",IF(BV21&lt;ESCALA!$E$10,"R","E"))))</f>
        <v>NI</v>
      </c>
      <c r="BO21" s="269" t="str">
        <f>IF(BW21&lt;ESCALA!$E$7,"NI",IF(BW21&lt;ESCALA!$E$8,"EP",IF(BW21&lt;ESCALA!$E$9,"C",IF(BW21&lt;ESCALA!$E$10,"R","E"))))</f>
        <v>NI</v>
      </c>
      <c r="BP21" s="302">
        <f>'3º DIV'!AJ27</f>
        <v>0</v>
      </c>
      <c r="BQ21" s="303">
        <f>'3º DIV'!AK27</f>
        <v>0</v>
      </c>
      <c r="BR21" s="303">
        <f>'3º DIV'!AL27</f>
        <v>0</v>
      </c>
      <c r="BS21" s="303">
        <f>'3º DIV'!AM27</f>
        <v>0</v>
      </c>
      <c r="BT21" s="303">
        <f>'3º DIV'!AN27</f>
        <v>0</v>
      </c>
      <c r="BU21" s="303">
        <f>'3º DIV'!AO27</f>
        <v>0</v>
      </c>
      <c r="BV21" s="303">
        <f>'3º DIV'!AP27</f>
        <v>0</v>
      </c>
      <c r="BW21" s="304">
        <f>'3º DIV'!AQ27</f>
        <v>0</v>
      </c>
    </row>
    <row r="22" spans="1:75" ht="21" customHeight="1">
      <c r="A22" s="29">
        <v>9</v>
      </c>
      <c r="B22" s="30" t="s">
        <v>109</v>
      </c>
      <c r="C22" s="52"/>
      <c r="D22" s="48"/>
      <c r="E22" s="52"/>
      <c r="F22" s="52"/>
      <c r="G22" s="52"/>
      <c r="H22" s="52"/>
      <c r="I22" s="52"/>
      <c r="J22" s="53"/>
      <c r="K22" s="54"/>
      <c r="L22" s="48"/>
      <c r="M22" s="52"/>
      <c r="N22" s="52"/>
      <c r="O22" s="52"/>
      <c r="P22" s="52"/>
      <c r="Q22" s="52"/>
      <c r="R22" s="53"/>
      <c r="S22" s="54"/>
      <c r="T22" s="48"/>
      <c r="U22" s="52"/>
      <c r="V22" s="52"/>
      <c r="W22" s="52"/>
      <c r="X22" s="52"/>
      <c r="Y22" s="52"/>
      <c r="Z22" s="53"/>
      <c r="AA22" s="54"/>
      <c r="AB22" s="48"/>
      <c r="AC22" s="52"/>
      <c r="AD22" s="52"/>
      <c r="AE22" s="52"/>
      <c r="AF22" s="52"/>
      <c r="AG22" s="52"/>
      <c r="AH22" s="53"/>
      <c r="AI22" s="130"/>
      <c r="AJ22" s="52"/>
      <c r="AK22" s="52"/>
      <c r="AL22" s="52"/>
      <c r="AM22" s="52"/>
      <c r="AN22" s="52"/>
      <c r="AO22" s="52"/>
      <c r="AP22" s="53"/>
      <c r="AQ22" s="52"/>
      <c r="AR22" s="48"/>
      <c r="AS22" s="52"/>
      <c r="AT22" s="52"/>
      <c r="AU22" s="52"/>
      <c r="AV22" s="52"/>
      <c r="AW22" s="52"/>
      <c r="AX22" s="52"/>
      <c r="AY22" s="202"/>
      <c r="AZ22" s="52"/>
      <c r="BA22" s="48"/>
      <c r="BB22" s="52"/>
      <c r="BC22" s="52"/>
      <c r="BD22" s="52"/>
      <c r="BE22" s="52"/>
      <c r="BF22" s="52"/>
      <c r="BG22" s="52"/>
      <c r="BH22" s="268" t="str">
        <f>IF(BP22&lt;ESCALA!$E$7,"NI",IF(BP22&lt;ESCALA!$E$8,"EP",IF(BP22&lt;ESCALA!$E$9,"C",IF(BP22&lt;ESCALA!$E$10,"R","E"))))</f>
        <v>NI</v>
      </c>
      <c r="BI22" s="267" t="str">
        <f>IF(BQ22&lt;ESCALA!$E$7,"NI",IF(BQ22&lt;ESCALA!$E$8,"EP",IF(BQ22&lt;ESCALA!$E$9,"C",IF(BQ22&lt;ESCALA!$E$10,"R","E"))))</f>
        <v>NI</v>
      </c>
      <c r="BJ22" s="267" t="str">
        <f>IF(BR22&lt;ESCALA!$E$7,"NI",IF(BR22&lt;ESCALA!$E$8,"EP",IF(BR22&lt;ESCALA!$E$9,"C",IF(BR22&lt;ESCALA!$E$10,"R","E"))))</f>
        <v>NI</v>
      </c>
      <c r="BK22" s="267" t="str">
        <f>IF(BS22&lt;ESCALA!$E$7,"NI",IF(BS22&lt;ESCALA!$E$8,"EP",IF(BS22&lt;ESCALA!$E$9,"C",IF(BS22&lt;ESCALA!$E$10,"R","E"))))</f>
        <v>NI</v>
      </c>
      <c r="BL22" s="267" t="str">
        <f>IF(BT22&lt;ESCALA!$E$7,"NI",IF(BT22&lt;ESCALA!$E$8,"EP",IF(BT22&lt;ESCALA!$E$9,"C",IF(BT22&lt;ESCALA!$E$10,"R","E"))))</f>
        <v>NI</v>
      </c>
      <c r="BM22" s="267" t="str">
        <f>IF(BU22&lt;ESCALA!$E$7,"NI",IF(BU22&lt;ESCALA!$E$8,"EP",IF(BU22&lt;ESCALA!$E$9,"C",IF(BU22&lt;ESCALA!$E$10,"R","E"))))</f>
        <v>NI</v>
      </c>
      <c r="BN22" s="267" t="str">
        <f>IF(BV22&lt;ESCALA!$E$7,"NI",IF(BV22&lt;ESCALA!$E$8,"EP",IF(BV22&lt;ESCALA!$E$9,"C",IF(BV22&lt;ESCALA!$E$10,"R","E"))))</f>
        <v>NI</v>
      </c>
      <c r="BO22" s="269" t="str">
        <f>IF(BW22&lt;ESCALA!$E$7,"NI",IF(BW22&lt;ESCALA!$E$8,"EP",IF(BW22&lt;ESCALA!$E$9,"C",IF(BW22&lt;ESCALA!$E$10,"R","E"))))</f>
        <v>NI</v>
      </c>
      <c r="BP22" s="302">
        <f>'3º DIV'!AJ28</f>
        <v>0</v>
      </c>
      <c r="BQ22" s="303">
        <f>'3º DIV'!AK28</f>
        <v>0</v>
      </c>
      <c r="BR22" s="303">
        <f>'3º DIV'!AL28</f>
        <v>0</v>
      </c>
      <c r="BS22" s="303">
        <f>'3º DIV'!AM28</f>
        <v>0</v>
      </c>
      <c r="BT22" s="303">
        <f>'3º DIV'!AN28</f>
        <v>0</v>
      </c>
      <c r="BU22" s="303">
        <f>'3º DIV'!AO28</f>
        <v>0</v>
      </c>
      <c r="BV22" s="303">
        <f>'3º DIV'!AP28</f>
        <v>0</v>
      </c>
      <c r="BW22" s="304">
        <f>'3º DIV'!AQ28</f>
        <v>0</v>
      </c>
    </row>
    <row r="23" spans="1:75" ht="21" customHeight="1">
      <c r="A23" s="29">
        <v>10</v>
      </c>
      <c r="B23" s="28" t="s">
        <v>110</v>
      </c>
      <c r="C23" s="44"/>
      <c r="D23" s="43"/>
      <c r="E23" s="44"/>
      <c r="F23" s="44"/>
      <c r="G23" s="44"/>
      <c r="H23" s="44"/>
      <c r="I23" s="44"/>
      <c r="J23" s="45"/>
      <c r="K23" s="51"/>
      <c r="L23" s="43"/>
      <c r="M23" s="44"/>
      <c r="N23" s="44"/>
      <c r="O23" s="44"/>
      <c r="P23" s="44"/>
      <c r="Q23" s="44"/>
      <c r="R23" s="45"/>
      <c r="S23" s="51"/>
      <c r="T23" s="43"/>
      <c r="U23" s="44"/>
      <c r="V23" s="44"/>
      <c r="W23" s="44"/>
      <c r="X23" s="44"/>
      <c r="Y23" s="44"/>
      <c r="Z23" s="45"/>
      <c r="AA23" s="51"/>
      <c r="AB23" s="43"/>
      <c r="AC23" s="44"/>
      <c r="AD23" s="44"/>
      <c r="AE23" s="44"/>
      <c r="AF23" s="44"/>
      <c r="AG23" s="44"/>
      <c r="AH23" s="45"/>
      <c r="AI23" s="129"/>
      <c r="AJ23" s="44"/>
      <c r="AK23" s="44"/>
      <c r="AL23" s="44"/>
      <c r="AM23" s="44"/>
      <c r="AN23" s="44"/>
      <c r="AO23" s="44"/>
      <c r="AP23" s="45"/>
      <c r="AQ23" s="44"/>
      <c r="AR23" s="43"/>
      <c r="AS23" s="44"/>
      <c r="AT23" s="44"/>
      <c r="AU23" s="44"/>
      <c r="AV23" s="44"/>
      <c r="AW23" s="44"/>
      <c r="AX23" s="44"/>
      <c r="AY23" s="201"/>
      <c r="AZ23" s="44"/>
      <c r="BA23" s="43"/>
      <c r="BB23" s="44"/>
      <c r="BC23" s="44"/>
      <c r="BD23" s="44"/>
      <c r="BE23" s="44"/>
      <c r="BF23" s="44"/>
      <c r="BG23" s="44"/>
      <c r="BH23" s="268" t="str">
        <f>IF(BP23&lt;ESCALA!$E$7,"NI",IF(BP23&lt;ESCALA!$E$8,"EP",IF(BP23&lt;ESCALA!$E$9,"C",IF(BP23&lt;ESCALA!$E$10,"R","E"))))</f>
        <v>NI</v>
      </c>
      <c r="BI23" s="267" t="str">
        <f>IF(BQ23&lt;ESCALA!$E$7,"NI",IF(BQ23&lt;ESCALA!$E$8,"EP",IF(BQ23&lt;ESCALA!$E$9,"C",IF(BQ23&lt;ESCALA!$E$10,"R","E"))))</f>
        <v>NI</v>
      </c>
      <c r="BJ23" s="267" t="str">
        <f>IF(BR23&lt;ESCALA!$E$7,"NI",IF(BR23&lt;ESCALA!$E$8,"EP",IF(BR23&lt;ESCALA!$E$9,"C",IF(BR23&lt;ESCALA!$E$10,"R","E"))))</f>
        <v>NI</v>
      </c>
      <c r="BK23" s="267" t="str">
        <f>IF(BS23&lt;ESCALA!$E$7,"NI",IF(BS23&lt;ESCALA!$E$8,"EP",IF(BS23&lt;ESCALA!$E$9,"C",IF(BS23&lt;ESCALA!$E$10,"R","E"))))</f>
        <v>NI</v>
      </c>
      <c r="BL23" s="267" t="str">
        <f>IF(BT23&lt;ESCALA!$E$7,"NI",IF(BT23&lt;ESCALA!$E$8,"EP",IF(BT23&lt;ESCALA!$E$9,"C",IF(BT23&lt;ESCALA!$E$10,"R","E"))))</f>
        <v>NI</v>
      </c>
      <c r="BM23" s="267" t="str">
        <f>IF(BU23&lt;ESCALA!$E$7,"NI",IF(BU23&lt;ESCALA!$E$8,"EP",IF(BU23&lt;ESCALA!$E$9,"C",IF(BU23&lt;ESCALA!$E$10,"R","E"))))</f>
        <v>NI</v>
      </c>
      <c r="BN23" s="267" t="str">
        <f>IF(BV23&lt;ESCALA!$E$7,"NI",IF(BV23&lt;ESCALA!$E$8,"EP",IF(BV23&lt;ESCALA!$E$9,"C",IF(BV23&lt;ESCALA!$E$10,"R","E"))))</f>
        <v>NI</v>
      </c>
      <c r="BO23" s="269" t="str">
        <f>IF(BW23&lt;ESCALA!$E$7,"NI",IF(BW23&lt;ESCALA!$E$8,"EP",IF(BW23&lt;ESCALA!$E$9,"C",IF(BW23&lt;ESCALA!$E$10,"R","E"))))</f>
        <v>NI</v>
      </c>
      <c r="BP23" s="302">
        <f>'3º DIV'!AJ29</f>
        <v>0</v>
      </c>
      <c r="BQ23" s="303">
        <f>'3º DIV'!AK29</f>
        <v>0</v>
      </c>
      <c r="BR23" s="303">
        <f>'3º DIV'!AL29</f>
        <v>0</v>
      </c>
      <c r="BS23" s="303">
        <f>'3º DIV'!AM29</f>
        <v>0</v>
      </c>
      <c r="BT23" s="303">
        <f>'3º DIV'!AN29</f>
        <v>0</v>
      </c>
      <c r="BU23" s="303">
        <f>'3º DIV'!AO29</f>
        <v>0</v>
      </c>
      <c r="BV23" s="303">
        <f>'3º DIV'!AP29</f>
        <v>0</v>
      </c>
      <c r="BW23" s="304">
        <f>'3º DIV'!AQ29</f>
        <v>0</v>
      </c>
    </row>
    <row r="24" spans="1:75" ht="21" customHeight="1">
      <c r="A24" s="66">
        <v>11</v>
      </c>
      <c r="B24" s="30" t="s">
        <v>111</v>
      </c>
      <c r="C24" s="52"/>
      <c r="D24" s="48"/>
      <c r="E24" s="52"/>
      <c r="F24" s="52"/>
      <c r="G24" s="52"/>
      <c r="H24" s="52"/>
      <c r="I24" s="52"/>
      <c r="J24" s="53"/>
      <c r="K24" s="54"/>
      <c r="L24" s="48"/>
      <c r="M24" s="52"/>
      <c r="N24" s="52"/>
      <c r="O24" s="52"/>
      <c r="P24" s="52"/>
      <c r="Q24" s="52"/>
      <c r="R24" s="53"/>
      <c r="S24" s="54"/>
      <c r="T24" s="48"/>
      <c r="U24" s="52"/>
      <c r="V24" s="52"/>
      <c r="W24" s="52"/>
      <c r="X24" s="52"/>
      <c r="Y24" s="52"/>
      <c r="Z24" s="53"/>
      <c r="AA24" s="54"/>
      <c r="AB24" s="48"/>
      <c r="AC24" s="52"/>
      <c r="AD24" s="52"/>
      <c r="AE24" s="52"/>
      <c r="AF24" s="52"/>
      <c r="AG24" s="52"/>
      <c r="AH24" s="53"/>
      <c r="AI24" s="130"/>
      <c r="AJ24" s="52"/>
      <c r="AK24" s="52"/>
      <c r="AL24" s="52"/>
      <c r="AM24" s="52"/>
      <c r="AN24" s="52"/>
      <c r="AO24" s="52"/>
      <c r="AP24" s="53"/>
      <c r="AQ24" s="52"/>
      <c r="AR24" s="48"/>
      <c r="AS24" s="52"/>
      <c r="AT24" s="52"/>
      <c r="AU24" s="52"/>
      <c r="AV24" s="52"/>
      <c r="AW24" s="52"/>
      <c r="AX24" s="52"/>
      <c r="AY24" s="202"/>
      <c r="AZ24" s="52"/>
      <c r="BA24" s="48"/>
      <c r="BB24" s="52"/>
      <c r="BC24" s="52"/>
      <c r="BD24" s="52"/>
      <c r="BE24" s="52"/>
      <c r="BF24" s="52"/>
      <c r="BG24" s="52"/>
      <c r="BH24" s="268" t="str">
        <f>IF(BP24&lt;ESCALA!$E$7,"NI",IF(BP24&lt;ESCALA!$E$8,"EP",IF(BP24&lt;ESCALA!$E$9,"C",IF(BP24&lt;ESCALA!$E$10,"R","E"))))</f>
        <v>NI</v>
      </c>
      <c r="BI24" s="267" t="str">
        <f>IF(BQ24&lt;ESCALA!$E$7,"NI",IF(BQ24&lt;ESCALA!$E$8,"EP",IF(BQ24&lt;ESCALA!$E$9,"C",IF(BQ24&lt;ESCALA!$E$10,"R","E"))))</f>
        <v>NI</v>
      </c>
      <c r="BJ24" s="267" t="str">
        <f>IF(BR24&lt;ESCALA!$E$7,"NI",IF(BR24&lt;ESCALA!$E$8,"EP",IF(BR24&lt;ESCALA!$E$9,"C",IF(BR24&lt;ESCALA!$E$10,"R","E"))))</f>
        <v>NI</v>
      </c>
      <c r="BK24" s="267" t="str">
        <f>IF(BS24&lt;ESCALA!$E$7,"NI",IF(BS24&lt;ESCALA!$E$8,"EP",IF(BS24&lt;ESCALA!$E$9,"C",IF(BS24&lt;ESCALA!$E$10,"R","E"))))</f>
        <v>NI</v>
      </c>
      <c r="BL24" s="267" t="str">
        <f>IF(BT24&lt;ESCALA!$E$7,"NI",IF(BT24&lt;ESCALA!$E$8,"EP",IF(BT24&lt;ESCALA!$E$9,"C",IF(BT24&lt;ESCALA!$E$10,"R","E"))))</f>
        <v>NI</v>
      </c>
      <c r="BM24" s="267" t="str">
        <f>IF(BU24&lt;ESCALA!$E$7,"NI",IF(BU24&lt;ESCALA!$E$8,"EP",IF(BU24&lt;ESCALA!$E$9,"C",IF(BU24&lt;ESCALA!$E$10,"R","E"))))</f>
        <v>NI</v>
      </c>
      <c r="BN24" s="267" t="str">
        <f>IF(BV24&lt;ESCALA!$E$7,"NI",IF(BV24&lt;ESCALA!$E$8,"EP",IF(BV24&lt;ESCALA!$E$9,"C",IF(BV24&lt;ESCALA!$E$10,"R","E"))))</f>
        <v>NI</v>
      </c>
      <c r="BO24" s="269" t="str">
        <f>IF(BW24&lt;ESCALA!$E$7,"NI",IF(BW24&lt;ESCALA!$E$8,"EP",IF(BW24&lt;ESCALA!$E$9,"C",IF(BW24&lt;ESCALA!$E$10,"R","E"))))</f>
        <v>NI</v>
      </c>
      <c r="BP24" s="302">
        <f>'3º DIV'!AJ30</f>
        <v>0</v>
      </c>
      <c r="BQ24" s="303">
        <f>'3º DIV'!AK30</f>
        <v>0</v>
      </c>
      <c r="BR24" s="303">
        <f>'3º DIV'!AL30</f>
        <v>0</v>
      </c>
      <c r="BS24" s="303">
        <f>'3º DIV'!AM30</f>
        <v>0</v>
      </c>
      <c r="BT24" s="303">
        <f>'3º DIV'!AN30</f>
        <v>0</v>
      </c>
      <c r="BU24" s="303">
        <f>'3º DIV'!AO30</f>
        <v>0</v>
      </c>
      <c r="BV24" s="303">
        <f>'3º DIV'!AP30</f>
        <v>0</v>
      </c>
      <c r="BW24" s="304">
        <f>'3º DIV'!AQ30</f>
        <v>0</v>
      </c>
    </row>
    <row r="25" spans="1:75" ht="21" customHeight="1">
      <c r="A25" s="29">
        <v>12</v>
      </c>
      <c r="B25" s="28" t="s">
        <v>112</v>
      </c>
      <c r="C25" s="44"/>
      <c r="D25" s="43"/>
      <c r="E25" s="44"/>
      <c r="F25" s="44"/>
      <c r="G25" s="44"/>
      <c r="H25" s="44"/>
      <c r="I25" s="44"/>
      <c r="J25" s="45"/>
      <c r="K25" s="51"/>
      <c r="L25" s="43"/>
      <c r="M25" s="44"/>
      <c r="N25" s="44"/>
      <c r="O25" s="44"/>
      <c r="P25" s="44"/>
      <c r="Q25" s="44"/>
      <c r="R25" s="45"/>
      <c r="S25" s="51"/>
      <c r="T25" s="43"/>
      <c r="U25" s="44"/>
      <c r="V25" s="44"/>
      <c r="W25" s="44"/>
      <c r="X25" s="44"/>
      <c r="Y25" s="44"/>
      <c r="Z25" s="45"/>
      <c r="AA25" s="51"/>
      <c r="AB25" s="43"/>
      <c r="AC25" s="44"/>
      <c r="AD25" s="44"/>
      <c r="AE25" s="44"/>
      <c r="AF25" s="44"/>
      <c r="AG25" s="44"/>
      <c r="AH25" s="45"/>
      <c r="AI25" s="129"/>
      <c r="AJ25" s="44"/>
      <c r="AK25" s="44"/>
      <c r="AL25" s="44"/>
      <c r="AM25" s="44"/>
      <c r="AN25" s="44"/>
      <c r="AO25" s="44"/>
      <c r="AP25" s="45"/>
      <c r="AQ25" s="44"/>
      <c r="AR25" s="43"/>
      <c r="AS25" s="44"/>
      <c r="AT25" s="44"/>
      <c r="AU25" s="44"/>
      <c r="AV25" s="44"/>
      <c r="AW25" s="44"/>
      <c r="AX25" s="44"/>
      <c r="AY25" s="201"/>
      <c r="AZ25" s="44"/>
      <c r="BA25" s="43"/>
      <c r="BB25" s="44"/>
      <c r="BC25" s="44"/>
      <c r="BD25" s="44"/>
      <c r="BE25" s="44"/>
      <c r="BF25" s="44"/>
      <c r="BG25" s="44"/>
      <c r="BH25" s="268" t="str">
        <f>IF(BP25&lt;ESCALA!$E$7,"NI",IF(BP25&lt;ESCALA!$E$8,"EP",IF(BP25&lt;ESCALA!$E$9,"C",IF(BP25&lt;ESCALA!$E$10,"R","E"))))</f>
        <v>NI</v>
      </c>
      <c r="BI25" s="267" t="str">
        <f>IF(BQ25&lt;ESCALA!$E$7,"NI",IF(BQ25&lt;ESCALA!$E$8,"EP",IF(BQ25&lt;ESCALA!$E$9,"C",IF(BQ25&lt;ESCALA!$E$10,"R","E"))))</f>
        <v>NI</v>
      </c>
      <c r="BJ25" s="267" t="str">
        <f>IF(BR25&lt;ESCALA!$E$7,"NI",IF(BR25&lt;ESCALA!$E$8,"EP",IF(BR25&lt;ESCALA!$E$9,"C",IF(BR25&lt;ESCALA!$E$10,"R","E"))))</f>
        <v>NI</v>
      </c>
      <c r="BK25" s="267" t="str">
        <f>IF(BS25&lt;ESCALA!$E$7,"NI",IF(BS25&lt;ESCALA!$E$8,"EP",IF(BS25&lt;ESCALA!$E$9,"C",IF(BS25&lt;ESCALA!$E$10,"R","E"))))</f>
        <v>NI</v>
      </c>
      <c r="BL25" s="267" t="str">
        <f>IF(BT25&lt;ESCALA!$E$7,"NI",IF(BT25&lt;ESCALA!$E$8,"EP",IF(BT25&lt;ESCALA!$E$9,"C",IF(BT25&lt;ESCALA!$E$10,"R","E"))))</f>
        <v>NI</v>
      </c>
      <c r="BM25" s="267" t="str">
        <f>IF(BU25&lt;ESCALA!$E$7,"NI",IF(BU25&lt;ESCALA!$E$8,"EP",IF(BU25&lt;ESCALA!$E$9,"C",IF(BU25&lt;ESCALA!$E$10,"R","E"))))</f>
        <v>NI</v>
      </c>
      <c r="BN25" s="267" t="str">
        <f>IF(BV25&lt;ESCALA!$E$7,"NI",IF(BV25&lt;ESCALA!$E$8,"EP",IF(BV25&lt;ESCALA!$E$9,"C",IF(BV25&lt;ESCALA!$E$10,"R","E"))))</f>
        <v>NI</v>
      </c>
      <c r="BO25" s="269" t="str">
        <f>IF(BW25&lt;ESCALA!$E$7,"NI",IF(BW25&lt;ESCALA!$E$8,"EP",IF(BW25&lt;ESCALA!$E$9,"C",IF(BW25&lt;ESCALA!$E$10,"R","E"))))</f>
        <v>NI</v>
      </c>
      <c r="BP25" s="302">
        <f>'3º DIV'!AJ31</f>
        <v>0</v>
      </c>
      <c r="BQ25" s="303">
        <f>'3º DIV'!AK31</f>
        <v>0</v>
      </c>
      <c r="BR25" s="303">
        <f>'3º DIV'!AL31</f>
        <v>0</v>
      </c>
      <c r="BS25" s="303">
        <f>'3º DIV'!AM31</f>
        <v>0</v>
      </c>
      <c r="BT25" s="303">
        <f>'3º DIV'!AN31</f>
        <v>0</v>
      </c>
      <c r="BU25" s="303">
        <f>'3º DIV'!AO31</f>
        <v>0</v>
      </c>
      <c r="BV25" s="303">
        <f>'3º DIV'!AP31</f>
        <v>0</v>
      </c>
      <c r="BW25" s="304">
        <f>'3º DIV'!AQ31</f>
        <v>0</v>
      </c>
    </row>
    <row r="26" spans="1:75" ht="21" customHeight="1">
      <c r="A26" s="29">
        <v>13</v>
      </c>
      <c r="B26" s="30" t="s">
        <v>113</v>
      </c>
      <c r="C26" s="52"/>
      <c r="D26" s="48"/>
      <c r="E26" s="52"/>
      <c r="F26" s="52"/>
      <c r="G26" s="52"/>
      <c r="H26" s="52"/>
      <c r="I26" s="52"/>
      <c r="J26" s="53"/>
      <c r="K26" s="54"/>
      <c r="L26" s="48"/>
      <c r="M26" s="52"/>
      <c r="N26" s="52"/>
      <c r="O26" s="52"/>
      <c r="P26" s="52"/>
      <c r="Q26" s="52"/>
      <c r="R26" s="53"/>
      <c r="S26" s="54"/>
      <c r="T26" s="48"/>
      <c r="U26" s="52"/>
      <c r="V26" s="52"/>
      <c r="W26" s="52"/>
      <c r="X26" s="52"/>
      <c r="Y26" s="52"/>
      <c r="Z26" s="53"/>
      <c r="AA26" s="54"/>
      <c r="AB26" s="48"/>
      <c r="AC26" s="52"/>
      <c r="AD26" s="52"/>
      <c r="AE26" s="52"/>
      <c r="AF26" s="52"/>
      <c r="AG26" s="52"/>
      <c r="AH26" s="53"/>
      <c r="AI26" s="130"/>
      <c r="AJ26" s="52"/>
      <c r="AK26" s="52"/>
      <c r="AL26" s="52"/>
      <c r="AM26" s="52"/>
      <c r="AN26" s="52"/>
      <c r="AO26" s="52"/>
      <c r="AP26" s="53"/>
      <c r="AQ26" s="52"/>
      <c r="AR26" s="48"/>
      <c r="AS26" s="52"/>
      <c r="AT26" s="52"/>
      <c r="AU26" s="52"/>
      <c r="AV26" s="52"/>
      <c r="AW26" s="52"/>
      <c r="AX26" s="52"/>
      <c r="AY26" s="202"/>
      <c r="AZ26" s="52"/>
      <c r="BA26" s="48"/>
      <c r="BB26" s="52"/>
      <c r="BC26" s="52"/>
      <c r="BD26" s="52"/>
      <c r="BE26" s="52"/>
      <c r="BF26" s="52"/>
      <c r="BG26" s="52"/>
      <c r="BH26" s="268" t="str">
        <f>IF(BP26&lt;ESCALA!$E$7,"NI",IF(BP26&lt;ESCALA!$E$8,"EP",IF(BP26&lt;ESCALA!$E$9,"C",IF(BP26&lt;ESCALA!$E$10,"R","E"))))</f>
        <v>NI</v>
      </c>
      <c r="BI26" s="267" t="str">
        <f>IF(BQ26&lt;ESCALA!$E$7,"NI",IF(BQ26&lt;ESCALA!$E$8,"EP",IF(BQ26&lt;ESCALA!$E$9,"C",IF(BQ26&lt;ESCALA!$E$10,"R","E"))))</f>
        <v>NI</v>
      </c>
      <c r="BJ26" s="267" t="str">
        <f>IF(BR26&lt;ESCALA!$E$7,"NI",IF(BR26&lt;ESCALA!$E$8,"EP",IF(BR26&lt;ESCALA!$E$9,"C",IF(BR26&lt;ESCALA!$E$10,"R","E"))))</f>
        <v>NI</v>
      </c>
      <c r="BK26" s="267" t="str">
        <f>IF(BS26&lt;ESCALA!$E$7,"NI",IF(BS26&lt;ESCALA!$E$8,"EP",IF(BS26&lt;ESCALA!$E$9,"C",IF(BS26&lt;ESCALA!$E$10,"R","E"))))</f>
        <v>NI</v>
      </c>
      <c r="BL26" s="267" t="str">
        <f>IF(BT26&lt;ESCALA!$E$7,"NI",IF(BT26&lt;ESCALA!$E$8,"EP",IF(BT26&lt;ESCALA!$E$9,"C",IF(BT26&lt;ESCALA!$E$10,"R","E"))))</f>
        <v>NI</v>
      </c>
      <c r="BM26" s="267" t="str">
        <f>IF(BU26&lt;ESCALA!$E$7,"NI",IF(BU26&lt;ESCALA!$E$8,"EP",IF(BU26&lt;ESCALA!$E$9,"C",IF(BU26&lt;ESCALA!$E$10,"R","E"))))</f>
        <v>NI</v>
      </c>
      <c r="BN26" s="267" t="str">
        <f>IF(BV26&lt;ESCALA!$E$7,"NI",IF(BV26&lt;ESCALA!$E$8,"EP",IF(BV26&lt;ESCALA!$E$9,"C",IF(BV26&lt;ESCALA!$E$10,"R","E"))))</f>
        <v>NI</v>
      </c>
      <c r="BO26" s="269" t="str">
        <f>IF(BW26&lt;ESCALA!$E$7,"NI",IF(BW26&lt;ESCALA!$E$8,"EP",IF(BW26&lt;ESCALA!$E$9,"C",IF(BW26&lt;ESCALA!$E$10,"R","E"))))</f>
        <v>NI</v>
      </c>
      <c r="BP26" s="302">
        <f>'3º DIV'!AJ32</f>
        <v>0</v>
      </c>
      <c r="BQ26" s="303">
        <f>'3º DIV'!AK32</f>
        <v>0</v>
      </c>
      <c r="BR26" s="303">
        <f>'3º DIV'!AL32</f>
        <v>0</v>
      </c>
      <c r="BS26" s="303">
        <f>'3º DIV'!AM32</f>
        <v>0</v>
      </c>
      <c r="BT26" s="303">
        <f>'3º DIV'!AN32</f>
        <v>0</v>
      </c>
      <c r="BU26" s="303">
        <f>'3º DIV'!AO32</f>
        <v>0</v>
      </c>
      <c r="BV26" s="303">
        <f>'3º DIV'!AP32</f>
        <v>0</v>
      </c>
      <c r="BW26" s="304">
        <f>'3º DIV'!AQ32</f>
        <v>0</v>
      </c>
    </row>
    <row r="27" spans="1:75" ht="21" customHeight="1">
      <c r="A27" s="66">
        <v>14</v>
      </c>
      <c r="B27" s="28" t="s">
        <v>114</v>
      </c>
      <c r="C27" s="55"/>
      <c r="D27" s="43"/>
      <c r="E27" s="55"/>
      <c r="F27" s="55"/>
      <c r="G27" s="55"/>
      <c r="H27" s="55"/>
      <c r="I27" s="55"/>
      <c r="J27" s="56"/>
      <c r="K27" s="57"/>
      <c r="L27" s="43"/>
      <c r="M27" s="55"/>
      <c r="N27" s="55"/>
      <c r="O27" s="55"/>
      <c r="P27" s="55"/>
      <c r="Q27" s="55"/>
      <c r="R27" s="56"/>
      <c r="S27" s="57"/>
      <c r="T27" s="43"/>
      <c r="U27" s="55"/>
      <c r="V27" s="55"/>
      <c r="W27" s="55"/>
      <c r="X27" s="55"/>
      <c r="Y27" s="55"/>
      <c r="Z27" s="56"/>
      <c r="AA27" s="57"/>
      <c r="AB27" s="43"/>
      <c r="AC27" s="55"/>
      <c r="AD27" s="55"/>
      <c r="AE27" s="55"/>
      <c r="AF27" s="55"/>
      <c r="AG27" s="55"/>
      <c r="AH27" s="56"/>
      <c r="AI27" s="131"/>
      <c r="AJ27" s="55"/>
      <c r="AK27" s="55"/>
      <c r="AL27" s="55"/>
      <c r="AM27" s="55"/>
      <c r="AN27" s="55"/>
      <c r="AO27" s="55"/>
      <c r="AP27" s="56"/>
      <c r="AQ27" s="55"/>
      <c r="AR27" s="43"/>
      <c r="AS27" s="55"/>
      <c r="AT27" s="55"/>
      <c r="AU27" s="55"/>
      <c r="AV27" s="55"/>
      <c r="AW27" s="55"/>
      <c r="AX27" s="55"/>
      <c r="AY27" s="206"/>
      <c r="AZ27" s="55"/>
      <c r="BA27" s="43"/>
      <c r="BB27" s="55"/>
      <c r="BC27" s="55"/>
      <c r="BD27" s="55"/>
      <c r="BE27" s="55"/>
      <c r="BF27" s="55"/>
      <c r="BG27" s="55"/>
      <c r="BH27" s="268" t="str">
        <f>IF(BP27&lt;ESCALA!$E$7,"NI",IF(BP27&lt;ESCALA!$E$8,"EP",IF(BP27&lt;ESCALA!$E$9,"C",IF(BP27&lt;ESCALA!$E$10,"R","E"))))</f>
        <v>NI</v>
      </c>
      <c r="BI27" s="267" t="str">
        <f>IF(BQ27&lt;ESCALA!$E$7,"NI",IF(BQ27&lt;ESCALA!$E$8,"EP",IF(BQ27&lt;ESCALA!$E$9,"C",IF(BQ27&lt;ESCALA!$E$10,"R","E"))))</f>
        <v>NI</v>
      </c>
      <c r="BJ27" s="267" t="str">
        <f>IF(BR27&lt;ESCALA!$E$7,"NI",IF(BR27&lt;ESCALA!$E$8,"EP",IF(BR27&lt;ESCALA!$E$9,"C",IF(BR27&lt;ESCALA!$E$10,"R","E"))))</f>
        <v>NI</v>
      </c>
      <c r="BK27" s="267" t="str">
        <f>IF(BS27&lt;ESCALA!$E$7,"NI",IF(BS27&lt;ESCALA!$E$8,"EP",IF(BS27&lt;ESCALA!$E$9,"C",IF(BS27&lt;ESCALA!$E$10,"R","E"))))</f>
        <v>NI</v>
      </c>
      <c r="BL27" s="267" t="str">
        <f>IF(BT27&lt;ESCALA!$E$7,"NI",IF(BT27&lt;ESCALA!$E$8,"EP",IF(BT27&lt;ESCALA!$E$9,"C",IF(BT27&lt;ESCALA!$E$10,"R","E"))))</f>
        <v>NI</v>
      </c>
      <c r="BM27" s="267" t="str">
        <f>IF(BU27&lt;ESCALA!$E$7,"NI",IF(BU27&lt;ESCALA!$E$8,"EP",IF(BU27&lt;ESCALA!$E$9,"C",IF(BU27&lt;ESCALA!$E$10,"R","E"))))</f>
        <v>NI</v>
      </c>
      <c r="BN27" s="267" t="str">
        <f>IF(BV27&lt;ESCALA!$E$7,"NI",IF(BV27&lt;ESCALA!$E$8,"EP",IF(BV27&lt;ESCALA!$E$9,"C",IF(BV27&lt;ESCALA!$E$10,"R","E"))))</f>
        <v>NI</v>
      </c>
      <c r="BO27" s="269" t="str">
        <f>IF(BW27&lt;ESCALA!$E$7,"NI",IF(BW27&lt;ESCALA!$E$8,"EP",IF(BW27&lt;ESCALA!$E$9,"C",IF(BW27&lt;ESCALA!$E$10,"R","E"))))</f>
        <v>NI</v>
      </c>
      <c r="BP27" s="302">
        <f>'3º DIV'!AJ33</f>
        <v>0</v>
      </c>
      <c r="BQ27" s="303">
        <f>'3º DIV'!AK33</f>
        <v>0</v>
      </c>
      <c r="BR27" s="303">
        <f>'3º DIV'!AL33</f>
        <v>0</v>
      </c>
      <c r="BS27" s="303">
        <f>'3º DIV'!AM33</f>
        <v>0</v>
      </c>
      <c r="BT27" s="303">
        <f>'3º DIV'!AN33</f>
        <v>0</v>
      </c>
      <c r="BU27" s="303">
        <f>'3º DIV'!AO33</f>
        <v>0</v>
      </c>
      <c r="BV27" s="303">
        <f>'3º DIV'!AP33</f>
        <v>0</v>
      </c>
      <c r="BW27" s="304">
        <f>'3º DIV'!AQ33</f>
        <v>0</v>
      </c>
    </row>
    <row r="28" spans="1:75" ht="21" customHeight="1">
      <c r="A28" s="29">
        <v>15</v>
      </c>
      <c r="B28" s="30" t="s">
        <v>115</v>
      </c>
      <c r="C28" s="52"/>
      <c r="D28" s="48"/>
      <c r="E28" s="52"/>
      <c r="F28" s="52"/>
      <c r="G28" s="52"/>
      <c r="H28" s="52"/>
      <c r="I28" s="52"/>
      <c r="J28" s="53"/>
      <c r="K28" s="54"/>
      <c r="L28" s="48"/>
      <c r="M28" s="52"/>
      <c r="N28" s="52"/>
      <c r="O28" s="52"/>
      <c r="P28" s="52"/>
      <c r="Q28" s="52"/>
      <c r="R28" s="53"/>
      <c r="S28" s="54"/>
      <c r="T28" s="48"/>
      <c r="U28" s="52"/>
      <c r="V28" s="52"/>
      <c r="W28" s="52"/>
      <c r="X28" s="52"/>
      <c r="Y28" s="52"/>
      <c r="Z28" s="53"/>
      <c r="AA28" s="54"/>
      <c r="AB28" s="48"/>
      <c r="AC28" s="52"/>
      <c r="AD28" s="52"/>
      <c r="AE28" s="52"/>
      <c r="AF28" s="52"/>
      <c r="AG28" s="52"/>
      <c r="AH28" s="53"/>
      <c r="AI28" s="130"/>
      <c r="AJ28" s="52"/>
      <c r="AK28" s="52"/>
      <c r="AL28" s="52"/>
      <c r="AM28" s="52"/>
      <c r="AN28" s="52"/>
      <c r="AO28" s="52"/>
      <c r="AP28" s="53"/>
      <c r="AQ28" s="52"/>
      <c r="AR28" s="48"/>
      <c r="AS28" s="52"/>
      <c r="AT28" s="52"/>
      <c r="AU28" s="52"/>
      <c r="AV28" s="52"/>
      <c r="AW28" s="52"/>
      <c r="AX28" s="52"/>
      <c r="AY28" s="202"/>
      <c r="AZ28" s="52"/>
      <c r="BA28" s="48"/>
      <c r="BB28" s="52"/>
      <c r="BC28" s="52"/>
      <c r="BD28" s="52"/>
      <c r="BE28" s="52"/>
      <c r="BF28" s="52"/>
      <c r="BG28" s="52"/>
      <c r="BH28" s="268" t="str">
        <f>IF(BP28&lt;ESCALA!$E$7,"NI",IF(BP28&lt;ESCALA!$E$8,"EP",IF(BP28&lt;ESCALA!$E$9,"C",IF(BP28&lt;ESCALA!$E$10,"R","E"))))</f>
        <v>NI</v>
      </c>
      <c r="BI28" s="267" t="str">
        <f>IF(BQ28&lt;ESCALA!$E$7,"NI",IF(BQ28&lt;ESCALA!$E$8,"EP",IF(BQ28&lt;ESCALA!$E$9,"C",IF(BQ28&lt;ESCALA!$E$10,"R","E"))))</f>
        <v>NI</v>
      </c>
      <c r="BJ28" s="267" t="str">
        <f>IF(BR28&lt;ESCALA!$E$7,"NI",IF(BR28&lt;ESCALA!$E$8,"EP",IF(BR28&lt;ESCALA!$E$9,"C",IF(BR28&lt;ESCALA!$E$10,"R","E"))))</f>
        <v>NI</v>
      </c>
      <c r="BK28" s="267" t="str">
        <f>IF(BS28&lt;ESCALA!$E$7,"NI",IF(BS28&lt;ESCALA!$E$8,"EP",IF(BS28&lt;ESCALA!$E$9,"C",IF(BS28&lt;ESCALA!$E$10,"R","E"))))</f>
        <v>NI</v>
      </c>
      <c r="BL28" s="267" t="str">
        <f>IF(BT28&lt;ESCALA!$E$7,"NI",IF(BT28&lt;ESCALA!$E$8,"EP",IF(BT28&lt;ESCALA!$E$9,"C",IF(BT28&lt;ESCALA!$E$10,"R","E"))))</f>
        <v>NI</v>
      </c>
      <c r="BM28" s="267" t="str">
        <f>IF(BU28&lt;ESCALA!$E$7,"NI",IF(BU28&lt;ESCALA!$E$8,"EP",IF(BU28&lt;ESCALA!$E$9,"C",IF(BU28&lt;ESCALA!$E$10,"R","E"))))</f>
        <v>NI</v>
      </c>
      <c r="BN28" s="267" t="str">
        <f>IF(BV28&lt;ESCALA!$E$7,"NI",IF(BV28&lt;ESCALA!$E$8,"EP",IF(BV28&lt;ESCALA!$E$9,"C",IF(BV28&lt;ESCALA!$E$10,"R","E"))))</f>
        <v>NI</v>
      </c>
      <c r="BO28" s="269" t="str">
        <f>IF(BW28&lt;ESCALA!$E$7,"NI",IF(BW28&lt;ESCALA!$E$8,"EP",IF(BW28&lt;ESCALA!$E$9,"C",IF(BW28&lt;ESCALA!$E$10,"R","E"))))</f>
        <v>NI</v>
      </c>
      <c r="BP28" s="302">
        <f>'3º DIV'!AJ34</f>
        <v>0</v>
      </c>
      <c r="BQ28" s="303">
        <f>'3º DIV'!AK34</f>
        <v>0</v>
      </c>
      <c r="BR28" s="303">
        <f>'3º DIV'!AL34</f>
        <v>0</v>
      </c>
      <c r="BS28" s="303">
        <f>'3º DIV'!AM34</f>
        <v>0</v>
      </c>
      <c r="BT28" s="303">
        <f>'3º DIV'!AN34</f>
        <v>0</v>
      </c>
      <c r="BU28" s="303">
        <f>'3º DIV'!AO34</f>
        <v>0</v>
      </c>
      <c r="BV28" s="303">
        <f>'3º DIV'!AP34</f>
        <v>0</v>
      </c>
      <c r="BW28" s="304">
        <f>'3º DIV'!AQ34</f>
        <v>0</v>
      </c>
    </row>
    <row r="29" spans="1:75" ht="21" customHeight="1">
      <c r="A29" s="29">
        <v>16</v>
      </c>
      <c r="B29" s="28" t="s">
        <v>116</v>
      </c>
      <c r="C29" s="44"/>
      <c r="D29" s="43"/>
      <c r="E29" s="44"/>
      <c r="F29" s="44"/>
      <c r="G29" s="44"/>
      <c r="H29" s="44"/>
      <c r="I29" s="44"/>
      <c r="J29" s="45"/>
      <c r="K29" s="51"/>
      <c r="L29" s="43"/>
      <c r="M29" s="44"/>
      <c r="N29" s="44"/>
      <c r="O29" s="44"/>
      <c r="P29" s="44"/>
      <c r="Q29" s="44"/>
      <c r="R29" s="45"/>
      <c r="S29" s="51"/>
      <c r="T29" s="43"/>
      <c r="U29" s="44"/>
      <c r="V29" s="44"/>
      <c r="W29" s="44"/>
      <c r="X29" s="44"/>
      <c r="Y29" s="44"/>
      <c r="Z29" s="45"/>
      <c r="AA29" s="51"/>
      <c r="AB29" s="43"/>
      <c r="AC29" s="44"/>
      <c r="AD29" s="44"/>
      <c r="AE29" s="44"/>
      <c r="AF29" s="44"/>
      <c r="AG29" s="44"/>
      <c r="AH29" s="45"/>
      <c r="AI29" s="129"/>
      <c r="AJ29" s="44"/>
      <c r="AK29" s="44"/>
      <c r="AL29" s="44"/>
      <c r="AM29" s="44"/>
      <c r="AN29" s="44"/>
      <c r="AO29" s="44"/>
      <c r="AP29" s="45"/>
      <c r="AQ29" s="44"/>
      <c r="AR29" s="43"/>
      <c r="AS29" s="44"/>
      <c r="AT29" s="44"/>
      <c r="AU29" s="44"/>
      <c r="AV29" s="44"/>
      <c r="AW29" s="44"/>
      <c r="AX29" s="44"/>
      <c r="AY29" s="201"/>
      <c r="AZ29" s="44"/>
      <c r="BA29" s="43"/>
      <c r="BB29" s="44"/>
      <c r="BC29" s="44"/>
      <c r="BD29" s="44"/>
      <c r="BE29" s="44"/>
      <c r="BF29" s="44"/>
      <c r="BG29" s="44"/>
      <c r="BH29" s="268" t="str">
        <f>IF(BP29&lt;ESCALA!$E$7,"NI",IF(BP29&lt;ESCALA!$E$8,"EP",IF(BP29&lt;ESCALA!$E$9,"C",IF(BP29&lt;ESCALA!$E$10,"R","E"))))</f>
        <v>NI</v>
      </c>
      <c r="BI29" s="267" t="str">
        <f>IF(BQ29&lt;ESCALA!$E$7,"NI",IF(BQ29&lt;ESCALA!$E$8,"EP",IF(BQ29&lt;ESCALA!$E$9,"C",IF(BQ29&lt;ESCALA!$E$10,"R","E"))))</f>
        <v>NI</v>
      </c>
      <c r="BJ29" s="267" t="str">
        <f>IF(BR29&lt;ESCALA!$E$7,"NI",IF(BR29&lt;ESCALA!$E$8,"EP",IF(BR29&lt;ESCALA!$E$9,"C",IF(BR29&lt;ESCALA!$E$10,"R","E"))))</f>
        <v>NI</v>
      </c>
      <c r="BK29" s="267" t="str">
        <f>IF(BS29&lt;ESCALA!$E$7,"NI",IF(BS29&lt;ESCALA!$E$8,"EP",IF(BS29&lt;ESCALA!$E$9,"C",IF(BS29&lt;ESCALA!$E$10,"R","E"))))</f>
        <v>NI</v>
      </c>
      <c r="BL29" s="267" t="str">
        <f>IF(BT29&lt;ESCALA!$E$7,"NI",IF(BT29&lt;ESCALA!$E$8,"EP",IF(BT29&lt;ESCALA!$E$9,"C",IF(BT29&lt;ESCALA!$E$10,"R","E"))))</f>
        <v>NI</v>
      </c>
      <c r="BM29" s="267" t="str">
        <f>IF(BU29&lt;ESCALA!$E$7,"NI",IF(BU29&lt;ESCALA!$E$8,"EP",IF(BU29&lt;ESCALA!$E$9,"C",IF(BU29&lt;ESCALA!$E$10,"R","E"))))</f>
        <v>NI</v>
      </c>
      <c r="BN29" s="267" t="str">
        <f>IF(BV29&lt;ESCALA!$E$7,"NI",IF(BV29&lt;ESCALA!$E$8,"EP",IF(BV29&lt;ESCALA!$E$9,"C",IF(BV29&lt;ESCALA!$E$10,"R","E"))))</f>
        <v>NI</v>
      </c>
      <c r="BO29" s="269" t="str">
        <f>IF(BW29&lt;ESCALA!$E$7,"NI",IF(BW29&lt;ESCALA!$E$8,"EP",IF(BW29&lt;ESCALA!$E$9,"C",IF(BW29&lt;ESCALA!$E$10,"R","E"))))</f>
        <v>NI</v>
      </c>
      <c r="BP29" s="302">
        <f>'3º DIV'!AJ35</f>
        <v>0</v>
      </c>
      <c r="BQ29" s="303">
        <f>'3º DIV'!AK35</f>
        <v>0</v>
      </c>
      <c r="BR29" s="303">
        <f>'3º DIV'!AL35</f>
        <v>0</v>
      </c>
      <c r="BS29" s="303">
        <f>'3º DIV'!AM35</f>
        <v>0</v>
      </c>
      <c r="BT29" s="303">
        <f>'3º DIV'!AN35</f>
        <v>0</v>
      </c>
      <c r="BU29" s="303">
        <f>'3º DIV'!AO35</f>
        <v>0</v>
      </c>
      <c r="BV29" s="303">
        <f>'3º DIV'!AP35</f>
        <v>0</v>
      </c>
      <c r="BW29" s="304">
        <f>'3º DIV'!AQ35</f>
        <v>0</v>
      </c>
    </row>
    <row r="30" spans="1:75" ht="21" customHeight="1">
      <c r="A30" s="66">
        <v>17</v>
      </c>
      <c r="B30" s="30" t="s">
        <v>117</v>
      </c>
      <c r="C30" s="52"/>
      <c r="D30" s="48"/>
      <c r="E30" s="52"/>
      <c r="F30" s="52"/>
      <c r="G30" s="52"/>
      <c r="H30" s="52"/>
      <c r="I30" s="52"/>
      <c r="J30" s="53"/>
      <c r="K30" s="54"/>
      <c r="L30" s="48"/>
      <c r="M30" s="52"/>
      <c r="N30" s="52"/>
      <c r="O30" s="52"/>
      <c r="P30" s="52"/>
      <c r="Q30" s="52"/>
      <c r="R30" s="53"/>
      <c r="S30" s="54"/>
      <c r="T30" s="48"/>
      <c r="U30" s="52"/>
      <c r="V30" s="52"/>
      <c r="W30" s="52"/>
      <c r="X30" s="52"/>
      <c r="Y30" s="52"/>
      <c r="Z30" s="53"/>
      <c r="AA30" s="54"/>
      <c r="AB30" s="48"/>
      <c r="AC30" s="52"/>
      <c r="AD30" s="52"/>
      <c r="AE30" s="52"/>
      <c r="AF30" s="52"/>
      <c r="AG30" s="52"/>
      <c r="AH30" s="53"/>
      <c r="AI30" s="130"/>
      <c r="AJ30" s="52"/>
      <c r="AK30" s="52"/>
      <c r="AL30" s="52"/>
      <c r="AM30" s="52"/>
      <c r="AN30" s="52"/>
      <c r="AO30" s="52"/>
      <c r="AP30" s="53"/>
      <c r="AQ30" s="52"/>
      <c r="AR30" s="48"/>
      <c r="AS30" s="52"/>
      <c r="AT30" s="52"/>
      <c r="AU30" s="52"/>
      <c r="AV30" s="52"/>
      <c r="AW30" s="52"/>
      <c r="AX30" s="52"/>
      <c r="AY30" s="202"/>
      <c r="AZ30" s="52"/>
      <c r="BA30" s="48"/>
      <c r="BB30" s="52"/>
      <c r="BC30" s="52"/>
      <c r="BD30" s="52"/>
      <c r="BE30" s="52"/>
      <c r="BF30" s="52"/>
      <c r="BG30" s="52"/>
      <c r="BH30" s="268" t="str">
        <f>IF(BP30&lt;ESCALA!$E$7,"NI",IF(BP30&lt;ESCALA!$E$8,"EP",IF(BP30&lt;ESCALA!$E$9,"C",IF(BP30&lt;ESCALA!$E$10,"R","E"))))</f>
        <v>NI</v>
      </c>
      <c r="BI30" s="267" t="str">
        <f>IF(BQ30&lt;ESCALA!$E$7,"NI",IF(BQ30&lt;ESCALA!$E$8,"EP",IF(BQ30&lt;ESCALA!$E$9,"C",IF(BQ30&lt;ESCALA!$E$10,"R","E"))))</f>
        <v>NI</v>
      </c>
      <c r="BJ30" s="267" t="str">
        <f>IF(BR30&lt;ESCALA!$E$7,"NI",IF(BR30&lt;ESCALA!$E$8,"EP",IF(BR30&lt;ESCALA!$E$9,"C",IF(BR30&lt;ESCALA!$E$10,"R","E"))))</f>
        <v>NI</v>
      </c>
      <c r="BK30" s="267" t="str">
        <f>IF(BS30&lt;ESCALA!$E$7,"NI",IF(BS30&lt;ESCALA!$E$8,"EP",IF(BS30&lt;ESCALA!$E$9,"C",IF(BS30&lt;ESCALA!$E$10,"R","E"))))</f>
        <v>NI</v>
      </c>
      <c r="BL30" s="267" t="str">
        <f>IF(BT30&lt;ESCALA!$E$7,"NI",IF(BT30&lt;ESCALA!$E$8,"EP",IF(BT30&lt;ESCALA!$E$9,"C",IF(BT30&lt;ESCALA!$E$10,"R","E"))))</f>
        <v>NI</v>
      </c>
      <c r="BM30" s="267" t="str">
        <f>IF(BU30&lt;ESCALA!$E$7,"NI",IF(BU30&lt;ESCALA!$E$8,"EP",IF(BU30&lt;ESCALA!$E$9,"C",IF(BU30&lt;ESCALA!$E$10,"R","E"))))</f>
        <v>NI</v>
      </c>
      <c r="BN30" s="267" t="str">
        <f>IF(BV30&lt;ESCALA!$E$7,"NI",IF(BV30&lt;ESCALA!$E$8,"EP",IF(BV30&lt;ESCALA!$E$9,"C",IF(BV30&lt;ESCALA!$E$10,"R","E"))))</f>
        <v>NI</v>
      </c>
      <c r="BO30" s="269" t="str">
        <f>IF(BW30&lt;ESCALA!$E$7,"NI",IF(BW30&lt;ESCALA!$E$8,"EP",IF(BW30&lt;ESCALA!$E$9,"C",IF(BW30&lt;ESCALA!$E$10,"R","E"))))</f>
        <v>NI</v>
      </c>
      <c r="BP30" s="302">
        <f>'3º DIV'!AJ36</f>
        <v>0</v>
      </c>
      <c r="BQ30" s="303">
        <f>'3º DIV'!AK36</f>
        <v>0</v>
      </c>
      <c r="BR30" s="303">
        <f>'3º DIV'!AL36</f>
        <v>0</v>
      </c>
      <c r="BS30" s="303">
        <f>'3º DIV'!AM36</f>
        <v>0</v>
      </c>
      <c r="BT30" s="303">
        <f>'3º DIV'!AN36</f>
        <v>0</v>
      </c>
      <c r="BU30" s="303">
        <f>'3º DIV'!AO36</f>
        <v>0</v>
      </c>
      <c r="BV30" s="303">
        <f>'3º DIV'!AP36</f>
        <v>0</v>
      </c>
      <c r="BW30" s="304">
        <f>'3º DIV'!AQ36</f>
        <v>0</v>
      </c>
    </row>
    <row r="31" spans="1:75" ht="21" customHeight="1">
      <c r="A31" s="29">
        <v>18</v>
      </c>
      <c r="B31" s="28" t="s">
        <v>118</v>
      </c>
      <c r="C31" s="44"/>
      <c r="D31" s="43"/>
      <c r="E31" s="44"/>
      <c r="F31" s="44"/>
      <c r="G31" s="44"/>
      <c r="H31" s="44"/>
      <c r="I31" s="44"/>
      <c r="J31" s="45"/>
      <c r="K31" s="51"/>
      <c r="L31" s="43"/>
      <c r="M31" s="44"/>
      <c r="N31" s="44"/>
      <c r="O31" s="44"/>
      <c r="P31" s="44"/>
      <c r="Q31" s="44"/>
      <c r="R31" s="45"/>
      <c r="S31" s="51"/>
      <c r="T31" s="43"/>
      <c r="U31" s="44"/>
      <c r="V31" s="44"/>
      <c r="W31" s="44"/>
      <c r="X31" s="44"/>
      <c r="Y31" s="44"/>
      <c r="Z31" s="45"/>
      <c r="AA31" s="51"/>
      <c r="AB31" s="43"/>
      <c r="AC31" s="44"/>
      <c r="AD31" s="44"/>
      <c r="AE31" s="44"/>
      <c r="AF31" s="44"/>
      <c r="AG31" s="44"/>
      <c r="AH31" s="45"/>
      <c r="AI31" s="129"/>
      <c r="AJ31" s="44"/>
      <c r="AK31" s="44"/>
      <c r="AL31" s="44"/>
      <c r="AM31" s="44"/>
      <c r="AN31" s="44"/>
      <c r="AO31" s="44"/>
      <c r="AP31" s="45"/>
      <c r="AQ31" s="44"/>
      <c r="AR31" s="43"/>
      <c r="AS31" s="44"/>
      <c r="AT31" s="44"/>
      <c r="AU31" s="44"/>
      <c r="AV31" s="44"/>
      <c r="AW31" s="44"/>
      <c r="AX31" s="44"/>
      <c r="AY31" s="201"/>
      <c r="AZ31" s="44"/>
      <c r="BA31" s="43"/>
      <c r="BB31" s="44"/>
      <c r="BC31" s="44"/>
      <c r="BD31" s="44"/>
      <c r="BE31" s="44"/>
      <c r="BF31" s="44"/>
      <c r="BG31" s="44"/>
      <c r="BH31" s="268" t="str">
        <f>IF(BP31&lt;ESCALA!$E$7,"NI",IF(BP31&lt;ESCALA!$E$8,"EP",IF(BP31&lt;ESCALA!$E$9,"C",IF(BP31&lt;ESCALA!$E$10,"R","E"))))</f>
        <v>NI</v>
      </c>
      <c r="BI31" s="267" t="str">
        <f>IF(BQ31&lt;ESCALA!$E$7,"NI",IF(BQ31&lt;ESCALA!$E$8,"EP",IF(BQ31&lt;ESCALA!$E$9,"C",IF(BQ31&lt;ESCALA!$E$10,"R","E"))))</f>
        <v>NI</v>
      </c>
      <c r="BJ31" s="267" t="str">
        <f>IF(BR31&lt;ESCALA!$E$7,"NI",IF(BR31&lt;ESCALA!$E$8,"EP",IF(BR31&lt;ESCALA!$E$9,"C",IF(BR31&lt;ESCALA!$E$10,"R","E"))))</f>
        <v>NI</v>
      </c>
      <c r="BK31" s="267" t="str">
        <f>IF(BS31&lt;ESCALA!$E$7,"NI",IF(BS31&lt;ESCALA!$E$8,"EP",IF(BS31&lt;ESCALA!$E$9,"C",IF(BS31&lt;ESCALA!$E$10,"R","E"))))</f>
        <v>NI</v>
      </c>
      <c r="BL31" s="267" t="str">
        <f>IF(BT31&lt;ESCALA!$E$7,"NI",IF(BT31&lt;ESCALA!$E$8,"EP",IF(BT31&lt;ESCALA!$E$9,"C",IF(BT31&lt;ESCALA!$E$10,"R","E"))))</f>
        <v>NI</v>
      </c>
      <c r="BM31" s="267" t="str">
        <f>IF(BU31&lt;ESCALA!$E$7,"NI",IF(BU31&lt;ESCALA!$E$8,"EP",IF(BU31&lt;ESCALA!$E$9,"C",IF(BU31&lt;ESCALA!$E$10,"R","E"))))</f>
        <v>NI</v>
      </c>
      <c r="BN31" s="267" t="str">
        <f>IF(BV31&lt;ESCALA!$E$7,"NI",IF(BV31&lt;ESCALA!$E$8,"EP",IF(BV31&lt;ESCALA!$E$9,"C",IF(BV31&lt;ESCALA!$E$10,"R","E"))))</f>
        <v>NI</v>
      </c>
      <c r="BO31" s="269" t="str">
        <f>IF(BW31&lt;ESCALA!$E$7,"NI",IF(BW31&lt;ESCALA!$E$8,"EP",IF(BW31&lt;ESCALA!$E$9,"C",IF(BW31&lt;ESCALA!$E$10,"R","E"))))</f>
        <v>NI</v>
      </c>
      <c r="BP31" s="302">
        <f>'3º DIV'!AJ37</f>
        <v>0</v>
      </c>
      <c r="BQ31" s="303">
        <f>'3º DIV'!AK37</f>
        <v>0</v>
      </c>
      <c r="BR31" s="303">
        <f>'3º DIV'!AL37</f>
        <v>0</v>
      </c>
      <c r="BS31" s="303">
        <f>'3º DIV'!AM37</f>
        <v>0</v>
      </c>
      <c r="BT31" s="303">
        <f>'3º DIV'!AN37</f>
        <v>0</v>
      </c>
      <c r="BU31" s="303">
        <f>'3º DIV'!AO37</f>
        <v>0</v>
      </c>
      <c r="BV31" s="303">
        <f>'3º DIV'!AP37</f>
        <v>0</v>
      </c>
      <c r="BW31" s="304">
        <f>'3º DIV'!AQ37</f>
        <v>0</v>
      </c>
    </row>
    <row r="32" spans="1:75" ht="21" customHeight="1">
      <c r="A32" s="29">
        <v>19</v>
      </c>
      <c r="B32" s="30" t="s">
        <v>119</v>
      </c>
      <c r="C32" s="52"/>
      <c r="D32" s="48"/>
      <c r="E32" s="52"/>
      <c r="F32" s="52"/>
      <c r="G32" s="52"/>
      <c r="H32" s="52"/>
      <c r="I32" s="52"/>
      <c r="J32" s="53"/>
      <c r="K32" s="54"/>
      <c r="L32" s="48"/>
      <c r="M32" s="52"/>
      <c r="N32" s="52"/>
      <c r="O32" s="52"/>
      <c r="P32" s="52"/>
      <c r="Q32" s="52"/>
      <c r="R32" s="53"/>
      <c r="S32" s="54"/>
      <c r="T32" s="48"/>
      <c r="U32" s="52"/>
      <c r="V32" s="52"/>
      <c r="W32" s="52"/>
      <c r="X32" s="52"/>
      <c r="Y32" s="52"/>
      <c r="Z32" s="53"/>
      <c r="AA32" s="54"/>
      <c r="AB32" s="48"/>
      <c r="AC32" s="52"/>
      <c r="AD32" s="52"/>
      <c r="AE32" s="52"/>
      <c r="AF32" s="52"/>
      <c r="AG32" s="52"/>
      <c r="AH32" s="53"/>
      <c r="AI32" s="130"/>
      <c r="AJ32" s="52"/>
      <c r="AK32" s="52"/>
      <c r="AL32" s="52"/>
      <c r="AM32" s="52"/>
      <c r="AN32" s="52"/>
      <c r="AO32" s="52"/>
      <c r="AP32" s="53"/>
      <c r="AQ32" s="52"/>
      <c r="AR32" s="48"/>
      <c r="AS32" s="52"/>
      <c r="AT32" s="52"/>
      <c r="AU32" s="52"/>
      <c r="AV32" s="52"/>
      <c r="AW32" s="52"/>
      <c r="AX32" s="52"/>
      <c r="AY32" s="202"/>
      <c r="AZ32" s="52"/>
      <c r="BA32" s="48"/>
      <c r="BB32" s="52"/>
      <c r="BC32" s="52"/>
      <c r="BD32" s="52"/>
      <c r="BE32" s="52"/>
      <c r="BF32" s="52"/>
      <c r="BG32" s="52"/>
      <c r="BH32" s="268" t="str">
        <f>IF(BP32&lt;ESCALA!$E$7,"NI",IF(BP32&lt;ESCALA!$E$8,"EP",IF(BP32&lt;ESCALA!$E$9,"C",IF(BP32&lt;ESCALA!$E$10,"R","E"))))</f>
        <v>NI</v>
      </c>
      <c r="BI32" s="267" t="str">
        <f>IF(BQ32&lt;ESCALA!$E$7,"NI",IF(BQ32&lt;ESCALA!$E$8,"EP",IF(BQ32&lt;ESCALA!$E$9,"C",IF(BQ32&lt;ESCALA!$E$10,"R","E"))))</f>
        <v>NI</v>
      </c>
      <c r="BJ32" s="267" t="str">
        <f>IF(BR32&lt;ESCALA!$E$7,"NI",IF(BR32&lt;ESCALA!$E$8,"EP",IF(BR32&lt;ESCALA!$E$9,"C",IF(BR32&lt;ESCALA!$E$10,"R","E"))))</f>
        <v>NI</v>
      </c>
      <c r="BK32" s="267" t="str">
        <f>IF(BS32&lt;ESCALA!$E$7,"NI",IF(BS32&lt;ESCALA!$E$8,"EP",IF(BS32&lt;ESCALA!$E$9,"C",IF(BS32&lt;ESCALA!$E$10,"R","E"))))</f>
        <v>NI</v>
      </c>
      <c r="BL32" s="267" t="str">
        <f>IF(BT32&lt;ESCALA!$E$7,"NI",IF(BT32&lt;ESCALA!$E$8,"EP",IF(BT32&lt;ESCALA!$E$9,"C",IF(BT32&lt;ESCALA!$E$10,"R","E"))))</f>
        <v>NI</v>
      </c>
      <c r="BM32" s="267" t="str">
        <f>IF(BU32&lt;ESCALA!$E$7,"NI",IF(BU32&lt;ESCALA!$E$8,"EP",IF(BU32&lt;ESCALA!$E$9,"C",IF(BU32&lt;ESCALA!$E$10,"R","E"))))</f>
        <v>NI</v>
      </c>
      <c r="BN32" s="267" t="str">
        <f>IF(BV32&lt;ESCALA!$E$7,"NI",IF(BV32&lt;ESCALA!$E$8,"EP",IF(BV32&lt;ESCALA!$E$9,"C",IF(BV32&lt;ESCALA!$E$10,"R","E"))))</f>
        <v>NI</v>
      </c>
      <c r="BO32" s="269" t="str">
        <f>IF(BW32&lt;ESCALA!$E$7,"NI",IF(BW32&lt;ESCALA!$E$8,"EP",IF(BW32&lt;ESCALA!$E$9,"C",IF(BW32&lt;ESCALA!$E$10,"R","E"))))</f>
        <v>NI</v>
      </c>
      <c r="BP32" s="302">
        <f>'3º DIV'!AJ38</f>
        <v>0</v>
      </c>
      <c r="BQ32" s="303">
        <f>'3º DIV'!AK38</f>
        <v>0</v>
      </c>
      <c r="BR32" s="303">
        <f>'3º DIV'!AL38</f>
        <v>0</v>
      </c>
      <c r="BS32" s="303">
        <f>'3º DIV'!AM38</f>
        <v>0</v>
      </c>
      <c r="BT32" s="303">
        <f>'3º DIV'!AN38</f>
        <v>0</v>
      </c>
      <c r="BU32" s="303">
        <f>'3º DIV'!AO38</f>
        <v>0</v>
      </c>
      <c r="BV32" s="303">
        <f>'3º DIV'!AP38</f>
        <v>0</v>
      </c>
      <c r="BW32" s="304">
        <f>'3º DIV'!AQ38</f>
        <v>0</v>
      </c>
    </row>
    <row r="33" spans="1:75" ht="21" customHeight="1">
      <c r="A33" s="66">
        <v>20</v>
      </c>
      <c r="B33" s="28" t="s">
        <v>120</v>
      </c>
      <c r="C33" s="44"/>
      <c r="D33" s="43"/>
      <c r="E33" s="44"/>
      <c r="F33" s="44"/>
      <c r="G33" s="44"/>
      <c r="H33" s="44"/>
      <c r="I33" s="44"/>
      <c r="J33" s="45"/>
      <c r="K33" s="51"/>
      <c r="L33" s="43"/>
      <c r="M33" s="44"/>
      <c r="N33" s="44"/>
      <c r="O33" s="44"/>
      <c r="P33" s="44"/>
      <c r="Q33" s="44"/>
      <c r="R33" s="45"/>
      <c r="S33" s="51"/>
      <c r="T33" s="43"/>
      <c r="U33" s="44"/>
      <c r="V33" s="44"/>
      <c r="W33" s="44"/>
      <c r="X33" s="44"/>
      <c r="Y33" s="44"/>
      <c r="Z33" s="45"/>
      <c r="AA33" s="51"/>
      <c r="AB33" s="43"/>
      <c r="AC33" s="44"/>
      <c r="AD33" s="44"/>
      <c r="AE33" s="44"/>
      <c r="AF33" s="44"/>
      <c r="AG33" s="44"/>
      <c r="AH33" s="45"/>
      <c r="AI33" s="129"/>
      <c r="AJ33" s="44"/>
      <c r="AK33" s="44"/>
      <c r="AL33" s="44"/>
      <c r="AM33" s="44"/>
      <c r="AN33" s="44"/>
      <c r="AO33" s="44"/>
      <c r="AP33" s="45"/>
      <c r="AQ33" s="44"/>
      <c r="AR33" s="43"/>
      <c r="AS33" s="44"/>
      <c r="AT33" s="44"/>
      <c r="AU33" s="44"/>
      <c r="AV33" s="44"/>
      <c r="AW33" s="44"/>
      <c r="AX33" s="44"/>
      <c r="AY33" s="201"/>
      <c r="AZ33" s="44"/>
      <c r="BA33" s="43"/>
      <c r="BB33" s="44"/>
      <c r="BC33" s="44"/>
      <c r="BD33" s="44"/>
      <c r="BE33" s="44"/>
      <c r="BF33" s="44"/>
      <c r="BG33" s="44"/>
      <c r="BH33" s="268" t="str">
        <f>IF(BP33&lt;ESCALA!$E$7,"NI",IF(BP33&lt;ESCALA!$E$8,"EP",IF(BP33&lt;ESCALA!$E$9,"C",IF(BP33&lt;ESCALA!$E$10,"R","E"))))</f>
        <v>NI</v>
      </c>
      <c r="BI33" s="267" t="str">
        <f>IF(BQ33&lt;ESCALA!$E$7,"NI",IF(BQ33&lt;ESCALA!$E$8,"EP",IF(BQ33&lt;ESCALA!$E$9,"C",IF(BQ33&lt;ESCALA!$E$10,"R","E"))))</f>
        <v>NI</v>
      </c>
      <c r="BJ33" s="267" t="str">
        <f>IF(BR33&lt;ESCALA!$E$7,"NI",IF(BR33&lt;ESCALA!$E$8,"EP",IF(BR33&lt;ESCALA!$E$9,"C",IF(BR33&lt;ESCALA!$E$10,"R","E"))))</f>
        <v>NI</v>
      </c>
      <c r="BK33" s="267" t="str">
        <f>IF(BS33&lt;ESCALA!$E$7,"NI",IF(BS33&lt;ESCALA!$E$8,"EP",IF(BS33&lt;ESCALA!$E$9,"C",IF(BS33&lt;ESCALA!$E$10,"R","E"))))</f>
        <v>NI</v>
      </c>
      <c r="BL33" s="267" t="str">
        <f>IF(BT33&lt;ESCALA!$E$7,"NI",IF(BT33&lt;ESCALA!$E$8,"EP",IF(BT33&lt;ESCALA!$E$9,"C",IF(BT33&lt;ESCALA!$E$10,"R","E"))))</f>
        <v>NI</v>
      </c>
      <c r="BM33" s="267" t="str">
        <f>IF(BU33&lt;ESCALA!$E$7,"NI",IF(BU33&lt;ESCALA!$E$8,"EP",IF(BU33&lt;ESCALA!$E$9,"C",IF(BU33&lt;ESCALA!$E$10,"R","E"))))</f>
        <v>NI</v>
      </c>
      <c r="BN33" s="267" t="str">
        <f>IF(BV33&lt;ESCALA!$E$7,"NI",IF(BV33&lt;ESCALA!$E$8,"EP",IF(BV33&lt;ESCALA!$E$9,"C",IF(BV33&lt;ESCALA!$E$10,"R","E"))))</f>
        <v>NI</v>
      </c>
      <c r="BO33" s="269" t="str">
        <f>IF(BW33&lt;ESCALA!$E$7,"NI",IF(BW33&lt;ESCALA!$E$8,"EP",IF(BW33&lt;ESCALA!$E$9,"C",IF(BW33&lt;ESCALA!$E$10,"R","E"))))</f>
        <v>NI</v>
      </c>
      <c r="BP33" s="302">
        <f>'3º DIV'!AJ39</f>
        <v>0</v>
      </c>
      <c r="BQ33" s="303">
        <f>'3º DIV'!AK39</f>
        <v>0</v>
      </c>
      <c r="BR33" s="303">
        <f>'3º DIV'!AL39</f>
        <v>0</v>
      </c>
      <c r="BS33" s="303">
        <f>'3º DIV'!AM39</f>
        <v>0</v>
      </c>
      <c r="BT33" s="303">
        <f>'3º DIV'!AN39</f>
        <v>0</v>
      </c>
      <c r="BU33" s="303">
        <f>'3º DIV'!AO39</f>
        <v>0</v>
      </c>
      <c r="BV33" s="303">
        <f>'3º DIV'!AP39</f>
        <v>0</v>
      </c>
      <c r="BW33" s="304">
        <f>'3º DIV'!AQ39</f>
        <v>0</v>
      </c>
    </row>
    <row r="34" spans="1:75" ht="21" customHeight="1">
      <c r="A34" s="29">
        <v>21</v>
      </c>
      <c r="B34" s="30" t="s">
        <v>121</v>
      </c>
      <c r="C34" s="52"/>
      <c r="D34" s="48"/>
      <c r="E34" s="52"/>
      <c r="F34" s="52"/>
      <c r="G34" s="52"/>
      <c r="H34" s="52"/>
      <c r="I34" s="52"/>
      <c r="J34" s="53"/>
      <c r="K34" s="54"/>
      <c r="L34" s="48"/>
      <c r="M34" s="52"/>
      <c r="N34" s="52"/>
      <c r="O34" s="52"/>
      <c r="P34" s="52"/>
      <c r="Q34" s="52"/>
      <c r="R34" s="53"/>
      <c r="S34" s="54"/>
      <c r="T34" s="48"/>
      <c r="U34" s="52"/>
      <c r="V34" s="52"/>
      <c r="W34" s="52"/>
      <c r="X34" s="52"/>
      <c r="Y34" s="52"/>
      <c r="Z34" s="53"/>
      <c r="AA34" s="54"/>
      <c r="AB34" s="48"/>
      <c r="AC34" s="52"/>
      <c r="AD34" s="52"/>
      <c r="AE34" s="52"/>
      <c r="AF34" s="52"/>
      <c r="AG34" s="52"/>
      <c r="AH34" s="53"/>
      <c r="AI34" s="130"/>
      <c r="AJ34" s="52"/>
      <c r="AK34" s="52"/>
      <c r="AL34" s="52"/>
      <c r="AM34" s="52"/>
      <c r="AN34" s="52"/>
      <c r="AO34" s="52"/>
      <c r="AP34" s="53"/>
      <c r="AQ34" s="52"/>
      <c r="AR34" s="48"/>
      <c r="AS34" s="52"/>
      <c r="AT34" s="52"/>
      <c r="AU34" s="52"/>
      <c r="AV34" s="52"/>
      <c r="AW34" s="52"/>
      <c r="AX34" s="52"/>
      <c r="AY34" s="202"/>
      <c r="AZ34" s="52"/>
      <c r="BA34" s="48"/>
      <c r="BB34" s="52"/>
      <c r="BC34" s="52"/>
      <c r="BD34" s="52"/>
      <c r="BE34" s="52"/>
      <c r="BF34" s="52"/>
      <c r="BG34" s="52"/>
      <c r="BH34" s="268" t="str">
        <f>IF(BP34&lt;ESCALA!$E$7,"NI",IF(BP34&lt;ESCALA!$E$8,"EP",IF(BP34&lt;ESCALA!$E$9,"C",IF(BP34&lt;ESCALA!$E$10,"R","E"))))</f>
        <v>NI</v>
      </c>
      <c r="BI34" s="267" t="str">
        <f>IF(BQ34&lt;ESCALA!$E$7,"NI",IF(BQ34&lt;ESCALA!$E$8,"EP",IF(BQ34&lt;ESCALA!$E$9,"C",IF(BQ34&lt;ESCALA!$E$10,"R","E"))))</f>
        <v>NI</v>
      </c>
      <c r="BJ34" s="267" t="str">
        <f>IF(BR34&lt;ESCALA!$E$7,"NI",IF(BR34&lt;ESCALA!$E$8,"EP",IF(BR34&lt;ESCALA!$E$9,"C",IF(BR34&lt;ESCALA!$E$10,"R","E"))))</f>
        <v>NI</v>
      </c>
      <c r="BK34" s="267" t="str">
        <f>IF(BS34&lt;ESCALA!$E$7,"NI",IF(BS34&lt;ESCALA!$E$8,"EP",IF(BS34&lt;ESCALA!$E$9,"C",IF(BS34&lt;ESCALA!$E$10,"R","E"))))</f>
        <v>NI</v>
      </c>
      <c r="BL34" s="267" t="str">
        <f>IF(BT34&lt;ESCALA!$E$7,"NI",IF(BT34&lt;ESCALA!$E$8,"EP",IF(BT34&lt;ESCALA!$E$9,"C",IF(BT34&lt;ESCALA!$E$10,"R","E"))))</f>
        <v>NI</v>
      </c>
      <c r="BM34" s="267" t="str">
        <f>IF(BU34&lt;ESCALA!$E$7,"NI",IF(BU34&lt;ESCALA!$E$8,"EP",IF(BU34&lt;ESCALA!$E$9,"C",IF(BU34&lt;ESCALA!$E$10,"R","E"))))</f>
        <v>NI</v>
      </c>
      <c r="BN34" s="267" t="str">
        <f>IF(BV34&lt;ESCALA!$E$7,"NI",IF(BV34&lt;ESCALA!$E$8,"EP",IF(BV34&lt;ESCALA!$E$9,"C",IF(BV34&lt;ESCALA!$E$10,"R","E"))))</f>
        <v>NI</v>
      </c>
      <c r="BO34" s="269" t="str">
        <f>IF(BW34&lt;ESCALA!$E$7,"NI",IF(BW34&lt;ESCALA!$E$8,"EP",IF(BW34&lt;ESCALA!$E$9,"C",IF(BW34&lt;ESCALA!$E$10,"R","E"))))</f>
        <v>NI</v>
      </c>
      <c r="BP34" s="302">
        <f>'3º DIV'!AJ40</f>
        <v>0</v>
      </c>
      <c r="BQ34" s="303">
        <f>'3º DIV'!AK40</f>
        <v>0</v>
      </c>
      <c r="BR34" s="303">
        <f>'3º DIV'!AL40</f>
        <v>0</v>
      </c>
      <c r="BS34" s="303">
        <f>'3º DIV'!AM40</f>
        <v>0</v>
      </c>
      <c r="BT34" s="303">
        <f>'3º DIV'!AN40</f>
        <v>0</v>
      </c>
      <c r="BU34" s="303">
        <f>'3º DIV'!AO40</f>
        <v>0</v>
      </c>
      <c r="BV34" s="303">
        <f>'3º DIV'!AP40</f>
        <v>0</v>
      </c>
      <c r="BW34" s="304">
        <f>'3º DIV'!AQ40</f>
        <v>0</v>
      </c>
    </row>
    <row r="35" spans="1:75" ht="21" customHeight="1">
      <c r="A35" s="29">
        <v>22</v>
      </c>
      <c r="B35" s="28" t="s">
        <v>122</v>
      </c>
      <c r="C35" s="44"/>
      <c r="D35" s="43"/>
      <c r="E35" s="44"/>
      <c r="F35" s="44"/>
      <c r="G35" s="44"/>
      <c r="H35" s="44"/>
      <c r="I35" s="44"/>
      <c r="J35" s="45"/>
      <c r="K35" s="51"/>
      <c r="L35" s="43"/>
      <c r="M35" s="44"/>
      <c r="N35" s="44"/>
      <c r="O35" s="44"/>
      <c r="P35" s="44"/>
      <c r="Q35" s="44"/>
      <c r="R35" s="45"/>
      <c r="S35" s="51"/>
      <c r="T35" s="43"/>
      <c r="U35" s="44"/>
      <c r="V35" s="44"/>
      <c r="W35" s="44"/>
      <c r="X35" s="44"/>
      <c r="Y35" s="44"/>
      <c r="Z35" s="45"/>
      <c r="AA35" s="51"/>
      <c r="AB35" s="43"/>
      <c r="AC35" s="44"/>
      <c r="AD35" s="44"/>
      <c r="AE35" s="44"/>
      <c r="AF35" s="44"/>
      <c r="AG35" s="44"/>
      <c r="AH35" s="45"/>
      <c r="AI35" s="129"/>
      <c r="AJ35" s="44"/>
      <c r="AK35" s="44"/>
      <c r="AL35" s="44"/>
      <c r="AM35" s="44"/>
      <c r="AN35" s="44"/>
      <c r="AO35" s="44"/>
      <c r="AP35" s="45"/>
      <c r="AQ35" s="44"/>
      <c r="AR35" s="43"/>
      <c r="AS35" s="44"/>
      <c r="AT35" s="44"/>
      <c r="AU35" s="44"/>
      <c r="AV35" s="44"/>
      <c r="AW35" s="44"/>
      <c r="AX35" s="44"/>
      <c r="AY35" s="201"/>
      <c r="AZ35" s="44"/>
      <c r="BA35" s="43"/>
      <c r="BB35" s="44"/>
      <c r="BC35" s="44"/>
      <c r="BD35" s="44"/>
      <c r="BE35" s="44"/>
      <c r="BF35" s="44"/>
      <c r="BG35" s="44"/>
      <c r="BH35" s="268" t="str">
        <f>IF(BP35&lt;ESCALA!$E$7,"NI",IF(BP35&lt;ESCALA!$E$8,"EP",IF(BP35&lt;ESCALA!$E$9,"C",IF(BP35&lt;ESCALA!$E$10,"R","E"))))</f>
        <v>NI</v>
      </c>
      <c r="BI35" s="267" t="str">
        <f>IF(BQ35&lt;ESCALA!$E$7,"NI",IF(BQ35&lt;ESCALA!$E$8,"EP",IF(BQ35&lt;ESCALA!$E$9,"C",IF(BQ35&lt;ESCALA!$E$10,"R","E"))))</f>
        <v>NI</v>
      </c>
      <c r="BJ35" s="267" t="str">
        <f>IF(BR35&lt;ESCALA!$E$7,"NI",IF(BR35&lt;ESCALA!$E$8,"EP",IF(BR35&lt;ESCALA!$E$9,"C",IF(BR35&lt;ESCALA!$E$10,"R","E"))))</f>
        <v>NI</v>
      </c>
      <c r="BK35" s="267" t="str">
        <f>IF(BS35&lt;ESCALA!$E$7,"NI",IF(BS35&lt;ESCALA!$E$8,"EP",IF(BS35&lt;ESCALA!$E$9,"C",IF(BS35&lt;ESCALA!$E$10,"R","E"))))</f>
        <v>NI</v>
      </c>
      <c r="BL35" s="267" t="str">
        <f>IF(BT35&lt;ESCALA!$E$7,"NI",IF(BT35&lt;ESCALA!$E$8,"EP",IF(BT35&lt;ESCALA!$E$9,"C",IF(BT35&lt;ESCALA!$E$10,"R","E"))))</f>
        <v>NI</v>
      </c>
      <c r="BM35" s="267" t="str">
        <f>IF(BU35&lt;ESCALA!$E$7,"NI",IF(BU35&lt;ESCALA!$E$8,"EP",IF(BU35&lt;ESCALA!$E$9,"C",IF(BU35&lt;ESCALA!$E$10,"R","E"))))</f>
        <v>NI</v>
      </c>
      <c r="BN35" s="267" t="str">
        <f>IF(BV35&lt;ESCALA!$E$7,"NI",IF(BV35&lt;ESCALA!$E$8,"EP",IF(BV35&lt;ESCALA!$E$9,"C",IF(BV35&lt;ESCALA!$E$10,"R","E"))))</f>
        <v>NI</v>
      </c>
      <c r="BO35" s="269" t="str">
        <f>IF(BW35&lt;ESCALA!$E$7,"NI",IF(BW35&lt;ESCALA!$E$8,"EP",IF(BW35&lt;ESCALA!$E$9,"C",IF(BW35&lt;ESCALA!$E$10,"R","E"))))</f>
        <v>NI</v>
      </c>
      <c r="BP35" s="302">
        <f>'3º DIV'!AJ41</f>
        <v>0</v>
      </c>
      <c r="BQ35" s="303">
        <f>'3º DIV'!AK41</f>
        <v>0</v>
      </c>
      <c r="BR35" s="303">
        <f>'3º DIV'!AL41</f>
        <v>0</v>
      </c>
      <c r="BS35" s="303">
        <f>'3º DIV'!AM41</f>
        <v>0</v>
      </c>
      <c r="BT35" s="303">
        <f>'3º DIV'!AN41</f>
        <v>0</v>
      </c>
      <c r="BU35" s="303">
        <f>'3º DIV'!AO41</f>
        <v>0</v>
      </c>
      <c r="BV35" s="303">
        <f>'3º DIV'!AP41</f>
        <v>0</v>
      </c>
      <c r="BW35" s="304">
        <f>'3º DIV'!AQ41</f>
        <v>0</v>
      </c>
    </row>
    <row r="36" spans="1:75" ht="21" customHeight="1">
      <c r="A36" s="66">
        <v>23</v>
      </c>
      <c r="B36" s="30" t="s">
        <v>123</v>
      </c>
      <c r="C36" s="52"/>
      <c r="D36" s="48"/>
      <c r="E36" s="52"/>
      <c r="F36" s="52"/>
      <c r="G36" s="52"/>
      <c r="H36" s="52"/>
      <c r="I36" s="52"/>
      <c r="J36" s="53"/>
      <c r="K36" s="54"/>
      <c r="L36" s="48"/>
      <c r="M36" s="52"/>
      <c r="N36" s="52"/>
      <c r="O36" s="52"/>
      <c r="P36" s="52"/>
      <c r="Q36" s="52"/>
      <c r="R36" s="53"/>
      <c r="S36" s="54"/>
      <c r="T36" s="48"/>
      <c r="U36" s="52"/>
      <c r="V36" s="52"/>
      <c r="W36" s="52"/>
      <c r="X36" s="52"/>
      <c r="Y36" s="52"/>
      <c r="Z36" s="53"/>
      <c r="AA36" s="54"/>
      <c r="AB36" s="48"/>
      <c r="AC36" s="52"/>
      <c r="AD36" s="52"/>
      <c r="AE36" s="52"/>
      <c r="AF36" s="52"/>
      <c r="AG36" s="52"/>
      <c r="AH36" s="53"/>
      <c r="AI36" s="130"/>
      <c r="AJ36" s="52"/>
      <c r="AK36" s="52"/>
      <c r="AL36" s="52"/>
      <c r="AM36" s="52"/>
      <c r="AN36" s="52"/>
      <c r="AO36" s="52"/>
      <c r="AP36" s="53"/>
      <c r="AQ36" s="52"/>
      <c r="AR36" s="48"/>
      <c r="AS36" s="52"/>
      <c r="AT36" s="52"/>
      <c r="AU36" s="52"/>
      <c r="AV36" s="52"/>
      <c r="AW36" s="52"/>
      <c r="AX36" s="52"/>
      <c r="AY36" s="202"/>
      <c r="AZ36" s="52"/>
      <c r="BA36" s="48"/>
      <c r="BB36" s="52"/>
      <c r="BC36" s="52"/>
      <c r="BD36" s="52"/>
      <c r="BE36" s="52"/>
      <c r="BF36" s="52"/>
      <c r="BG36" s="52"/>
      <c r="BH36" s="268" t="str">
        <f>IF(BP36&lt;ESCALA!$E$7,"NI",IF(BP36&lt;ESCALA!$E$8,"EP",IF(BP36&lt;ESCALA!$E$9,"C",IF(BP36&lt;ESCALA!$E$10,"R","E"))))</f>
        <v>NI</v>
      </c>
      <c r="BI36" s="267" t="str">
        <f>IF(BQ36&lt;ESCALA!$E$7,"NI",IF(BQ36&lt;ESCALA!$E$8,"EP",IF(BQ36&lt;ESCALA!$E$9,"C",IF(BQ36&lt;ESCALA!$E$10,"R","E"))))</f>
        <v>NI</v>
      </c>
      <c r="BJ36" s="267" t="str">
        <f>IF(BR36&lt;ESCALA!$E$7,"NI",IF(BR36&lt;ESCALA!$E$8,"EP",IF(BR36&lt;ESCALA!$E$9,"C",IF(BR36&lt;ESCALA!$E$10,"R","E"))))</f>
        <v>NI</v>
      </c>
      <c r="BK36" s="267" t="str">
        <f>IF(BS36&lt;ESCALA!$E$7,"NI",IF(BS36&lt;ESCALA!$E$8,"EP",IF(BS36&lt;ESCALA!$E$9,"C",IF(BS36&lt;ESCALA!$E$10,"R","E"))))</f>
        <v>NI</v>
      </c>
      <c r="BL36" s="267" t="str">
        <f>IF(BT36&lt;ESCALA!$E$7,"NI",IF(BT36&lt;ESCALA!$E$8,"EP",IF(BT36&lt;ESCALA!$E$9,"C",IF(BT36&lt;ESCALA!$E$10,"R","E"))))</f>
        <v>NI</v>
      </c>
      <c r="BM36" s="267" t="str">
        <f>IF(BU36&lt;ESCALA!$E$7,"NI",IF(BU36&lt;ESCALA!$E$8,"EP",IF(BU36&lt;ESCALA!$E$9,"C",IF(BU36&lt;ESCALA!$E$10,"R","E"))))</f>
        <v>NI</v>
      </c>
      <c r="BN36" s="267" t="str">
        <f>IF(BV36&lt;ESCALA!$E$7,"NI",IF(BV36&lt;ESCALA!$E$8,"EP",IF(BV36&lt;ESCALA!$E$9,"C",IF(BV36&lt;ESCALA!$E$10,"R","E"))))</f>
        <v>NI</v>
      </c>
      <c r="BO36" s="269" t="str">
        <f>IF(BW36&lt;ESCALA!$E$7,"NI",IF(BW36&lt;ESCALA!$E$8,"EP",IF(BW36&lt;ESCALA!$E$9,"C",IF(BW36&lt;ESCALA!$E$10,"R","E"))))</f>
        <v>NI</v>
      </c>
      <c r="BP36" s="302">
        <f>'3º DIV'!AJ42</f>
        <v>0</v>
      </c>
      <c r="BQ36" s="303">
        <f>'3º DIV'!AK42</f>
        <v>0</v>
      </c>
      <c r="BR36" s="303">
        <f>'3º DIV'!AL42</f>
        <v>0</v>
      </c>
      <c r="BS36" s="303">
        <f>'3º DIV'!AM42</f>
        <v>0</v>
      </c>
      <c r="BT36" s="303">
        <f>'3º DIV'!AN42</f>
        <v>0</v>
      </c>
      <c r="BU36" s="303">
        <f>'3º DIV'!AO42</f>
        <v>0</v>
      </c>
      <c r="BV36" s="303">
        <f>'3º DIV'!AP42</f>
        <v>0</v>
      </c>
      <c r="BW36" s="304">
        <f>'3º DIV'!AQ42</f>
        <v>0</v>
      </c>
    </row>
    <row r="37" spans="1:75" ht="21" customHeight="1">
      <c r="A37" s="29">
        <v>24</v>
      </c>
      <c r="B37" s="28" t="s">
        <v>124</v>
      </c>
      <c r="C37" s="44"/>
      <c r="D37" s="43"/>
      <c r="E37" s="44"/>
      <c r="F37" s="44"/>
      <c r="G37" s="44"/>
      <c r="H37" s="44"/>
      <c r="I37" s="44"/>
      <c r="J37" s="45"/>
      <c r="K37" s="51"/>
      <c r="L37" s="43"/>
      <c r="M37" s="44"/>
      <c r="N37" s="44"/>
      <c r="O37" s="44"/>
      <c r="P37" s="44"/>
      <c r="Q37" s="44"/>
      <c r="R37" s="45"/>
      <c r="S37" s="51"/>
      <c r="T37" s="43"/>
      <c r="U37" s="44"/>
      <c r="V37" s="44"/>
      <c r="W37" s="44"/>
      <c r="X37" s="44"/>
      <c r="Y37" s="44"/>
      <c r="Z37" s="45"/>
      <c r="AA37" s="51"/>
      <c r="AB37" s="43"/>
      <c r="AC37" s="44"/>
      <c r="AD37" s="44"/>
      <c r="AE37" s="44"/>
      <c r="AF37" s="44"/>
      <c r="AG37" s="44"/>
      <c r="AH37" s="45"/>
      <c r="AI37" s="129"/>
      <c r="AJ37" s="44"/>
      <c r="AK37" s="44"/>
      <c r="AL37" s="44"/>
      <c r="AM37" s="44"/>
      <c r="AN37" s="44"/>
      <c r="AO37" s="44"/>
      <c r="AP37" s="45"/>
      <c r="AQ37" s="44"/>
      <c r="AR37" s="43"/>
      <c r="AS37" s="44"/>
      <c r="AT37" s="44"/>
      <c r="AU37" s="44"/>
      <c r="AV37" s="44"/>
      <c r="AW37" s="44"/>
      <c r="AX37" s="44"/>
      <c r="AY37" s="201"/>
      <c r="AZ37" s="44"/>
      <c r="BA37" s="43"/>
      <c r="BB37" s="44"/>
      <c r="BC37" s="44"/>
      <c r="BD37" s="44"/>
      <c r="BE37" s="44"/>
      <c r="BF37" s="44"/>
      <c r="BG37" s="44"/>
      <c r="BH37" s="268" t="str">
        <f>IF(BP37&lt;ESCALA!$E$7,"NI",IF(BP37&lt;ESCALA!$E$8,"EP",IF(BP37&lt;ESCALA!$E$9,"C",IF(BP37&lt;ESCALA!$E$10,"R","E"))))</f>
        <v>NI</v>
      </c>
      <c r="BI37" s="267" t="str">
        <f>IF(BQ37&lt;ESCALA!$E$7,"NI",IF(BQ37&lt;ESCALA!$E$8,"EP",IF(BQ37&lt;ESCALA!$E$9,"C",IF(BQ37&lt;ESCALA!$E$10,"R","E"))))</f>
        <v>NI</v>
      </c>
      <c r="BJ37" s="267" t="str">
        <f>IF(BR37&lt;ESCALA!$E$7,"NI",IF(BR37&lt;ESCALA!$E$8,"EP",IF(BR37&lt;ESCALA!$E$9,"C",IF(BR37&lt;ESCALA!$E$10,"R","E"))))</f>
        <v>NI</v>
      </c>
      <c r="BK37" s="267" t="str">
        <f>IF(BS37&lt;ESCALA!$E$7,"NI",IF(BS37&lt;ESCALA!$E$8,"EP",IF(BS37&lt;ESCALA!$E$9,"C",IF(BS37&lt;ESCALA!$E$10,"R","E"))))</f>
        <v>NI</v>
      </c>
      <c r="BL37" s="267" t="str">
        <f>IF(BT37&lt;ESCALA!$E$7,"NI",IF(BT37&lt;ESCALA!$E$8,"EP",IF(BT37&lt;ESCALA!$E$9,"C",IF(BT37&lt;ESCALA!$E$10,"R","E"))))</f>
        <v>NI</v>
      </c>
      <c r="BM37" s="267" t="str">
        <f>IF(BU37&lt;ESCALA!$E$7,"NI",IF(BU37&lt;ESCALA!$E$8,"EP",IF(BU37&lt;ESCALA!$E$9,"C",IF(BU37&lt;ESCALA!$E$10,"R","E"))))</f>
        <v>NI</v>
      </c>
      <c r="BN37" s="267" t="str">
        <f>IF(BV37&lt;ESCALA!$E$7,"NI",IF(BV37&lt;ESCALA!$E$8,"EP",IF(BV37&lt;ESCALA!$E$9,"C",IF(BV37&lt;ESCALA!$E$10,"R","E"))))</f>
        <v>NI</v>
      </c>
      <c r="BO37" s="269" t="str">
        <f>IF(BW37&lt;ESCALA!$E$7,"NI",IF(BW37&lt;ESCALA!$E$8,"EP",IF(BW37&lt;ESCALA!$E$9,"C",IF(BW37&lt;ESCALA!$E$10,"R","E"))))</f>
        <v>NI</v>
      </c>
      <c r="BP37" s="302">
        <f>'3º DIV'!AJ43</f>
        <v>0</v>
      </c>
      <c r="BQ37" s="303">
        <f>'3º DIV'!AK43</f>
        <v>0</v>
      </c>
      <c r="BR37" s="303">
        <f>'3º DIV'!AL43</f>
        <v>0</v>
      </c>
      <c r="BS37" s="303">
        <f>'3º DIV'!AM43</f>
        <v>0</v>
      </c>
      <c r="BT37" s="303">
        <f>'3º DIV'!AN43</f>
        <v>0</v>
      </c>
      <c r="BU37" s="303">
        <f>'3º DIV'!AO43</f>
        <v>0</v>
      </c>
      <c r="BV37" s="303">
        <f>'3º DIV'!AP43</f>
        <v>0</v>
      </c>
      <c r="BW37" s="304">
        <f>'3º DIV'!AQ43</f>
        <v>0</v>
      </c>
    </row>
    <row r="38" spans="1:75" ht="21" customHeight="1">
      <c r="A38" s="29">
        <v>25</v>
      </c>
      <c r="B38" s="30" t="s">
        <v>125</v>
      </c>
      <c r="C38" s="52"/>
      <c r="D38" s="48"/>
      <c r="E38" s="52"/>
      <c r="F38" s="52"/>
      <c r="G38" s="52"/>
      <c r="H38" s="52"/>
      <c r="I38" s="52"/>
      <c r="J38" s="53"/>
      <c r="K38" s="54"/>
      <c r="L38" s="48"/>
      <c r="M38" s="52"/>
      <c r="N38" s="52"/>
      <c r="O38" s="52"/>
      <c r="P38" s="52"/>
      <c r="Q38" s="52"/>
      <c r="R38" s="53"/>
      <c r="S38" s="54"/>
      <c r="T38" s="48"/>
      <c r="U38" s="52"/>
      <c r="V38" s="52"/>
      <c r="W38" s="52"/>
      <c r="X38" s="52"/>
      <c r="Y38" s="52"/>
      <c r="Z38" s="53"/>
      <c r="AA38" s="54"/>
      <c r="AB38" s="48"/>
      <c r="AC38" s="52"/>
      <c r="AD38" s="52"/>
      <c r="AE38" s="52"/>
      <c r="AF38" s="52"/>
      <c r="AG38" s="52"/>
      <c r="AH38" s="53"/>
      <c r="AI38" s="130"/>
      <c r="AJ38" s="52"/>
      <c r="AK38" s="52"/>
      <c r="AL38" s="52"/>
      <c r="AM38" s="52"/>
      <c r="AN38" s="52"/>
      <c r="AO38" s="52"/>
      <c r="AP38" s="53"/>
      <c r="AQ38" s="52"/>
      <c r="AR38" s="48"/>
      <c r="AS38" s="52"/>
      <c r="AT38" s="52"/>
      <c r="AU38" s="52"/>
      <c r="AV38" s="52"/>
      <c r="AW38" s="52"/>
      <c r="AX38" s="52"/>
      <c r="AY38" s="202"/>
      <c r="AZ38" s="52"/>
      <c r="BA38" s="48"/>
      <c r="BB38" s="52"/>
      <c r="BC38" s="52"/>
      <c r="BD38" s="52"/>
      <c r="BE38" s="52"/>
      <c r="BF38" s="52"/>
      <c r="BG38" s="52"/>
      <c r="BH38" s="268" t="str">
        <f>IF(BP38&lt;ESCALA!$E$7,"NI",IF(BP38&lt;ESCALA!$E$8,"EP",IF(BP38&lt;ESCALA!$E$9,"C",IF(BP38&lt;ESCALA!$E$10,"R","E"))))</f>
        <v>NI</v>
      </c>
      <c r="BI38" s="267" t="str">
        <f>IF(BQ38&lt;ESCALA!$E$7,"NI",IF(BQ38&lt;ESCALA!$E$8,"EP",IF(BQ38&lt;ESCALA!$E$9,"C",IF(BQ38&lt;ESCALA!$E$10,"R","E"))))</f>
        <v>NI</v>
      </c>
      <c r="BJ38" s="267" t="str">
        <f>IF(BR38&lt;ESCALA!$E$7,"NI",IF(BR38&lt;ESCALA!$E$8,"EP",IF(BR38&lt;ESCALA!$E$9,"C",IF(BR38&lt;ESCALA!$E$10,"R","E"))))</f>
        <v>NI</v>
      </c>
      <c r="BK38" s="267" t="str">
        <f>IF(BS38&lt;ESCALA!$E$7,"NI",IF(BS38&lt;ESCALA!$E$8,"EP",IF(BS38&lt;ESCALA!$E$9,"C",IF(BS38&lt;ESCALA!$E$10,"R","E"))))</f>
        <v>NI</v>
      </c>
      <c r="BL38" s="267" t="str">
        <f>IF(BT38&lt;ESCALA!$E$7,"NI",IF(BT38&lt;ESCALA!$E$8,"EP",IF(BT38&lt;ESCALA!$E$9,"C",IF(BT38&lt;ESCALA!$E$10,"R","E"))))</f>
        <v>NI</v>
      </c>
      <c r="BM38" s="267" t="str">
        <f>IF(BU38&lt;ESCALA!$E$7,"NI",IF(BU38&lt;ESCALA!$E$8,"EP",IF(BU38&lt;ESCALA!$E$9,"C",IF(BU38&lt;ESCALA!$E$10,"R","E"))))</f>
        <v>NI</v>
      </c>
      <c r="BN38" s="267" t="str">
        <f>IF(BV38&lt;ESCALA!$E$7,"NI",IF(BV38&lt;ESCALA!$E$8,"EP",IF(BV38&lt;ESCALA!$E$9,"C",IF(BV38&lt;ESCALA!$E$10,"R","E"))))</f>
        <v>NI</v>
      </c>
      <c r="BO38" s="269" t="str">
        <f>IF(BW38&lt;ESCALA!$E$7,"NI",IF(BW38&lt;ESCALA!$E$8,"EP",IF(BW38&lt;ESCALA!$E$9,"C",IF(BW38&lt;ESCALA!$E$10,"R","E"))))</f>
        <v>NI</v>
      </c>
      <c r="BP38" s="302">
        <f>'3º DIV'!AJ44</f>
        <v>0</v>
      </c>
      <c r="BQ38" s="303">
        <f>'3º DIV'!AK44</f>
        <v>0</v>
      </c>
      <c r="BR38" s="303">
        <f>'3º DIV'!AL44</f>
        <v>0</v>
      </c>
      <c r="BS38" s="303">
        <f>'3º DIV'!AM44</f>
        <v>0</v>
      </c>
      <c r="BT38" s="303">
        <f>'3º DIV'!AN44</f>
        <v>0</v>
      </c>
      <c r="BU38" s="303">
        <f>'3º DIV'!AO44</f>
        <v>0</v>
      </c>
      <c r="BV38" s="303">
        <f>'3º DIV'!AP44</f>
        <v>0</v>
      </c>
      <c r="BW38" s="304">
        <f>'3º DIV'!AQ44</f>
        <v>0</v>
      </c>
    </row>
    <row r="39" spans="1:75" ht="21" customHeight="1">
      <c r="A39" s="66">
        <v>26</v>
      </c>
      <c r="B39" s="28" t="s">
        <v>126</v>
      </c>
      <c r="C39" s="44"/>
      <c r="D39" s="43"/>
      <c r="E39" s="44"/>
      <c r="F39" s="44"/>
      <c r="G39" s="44"/>
      <c r="H39" s="44"/>
      <c r="I39" s="44"/>
      <c r="J39" s="45"/>
      <c r="K39" s="51"/>
      <c r="L39" s="43"/>
      <c r="M39" s="44"/>
      <c r="N39" s="44"/>
      <c r="O39" s="44"/>
      <c r="P39" s="44"/>
      <c r="Q39" s="44"/>
      <c r="R39" s="45"/>
      <c r="S39" s="51"/>
      <c r="T39" s="43"/>
      <c r="U39" s="44"/>
      <c r="V39" s="44"/>
      <c r="W39" s="44"/>
      <c r="X39" s="44"/>
      <c r="Y39" s="44"/>
      <c r="Z39" s="45"/>
      <c r="AA39" s="51"/>
      <c r="AB39" s="43"/>
      <c r="AC39" s="44"/>
      <c r="AD39" s="44"/>
      <c r="AE39" s="44"/>
      <c r="AF39" s="44"/>
      <c r="AG39" s="44"/>
      <c r="AH39" s="45"/>
      <c r="AI39" s="129"/>
      <c r="AJ39" s="44"/>
      <c r="AK39" s="44"/>
      <c r="AL39" s="44"/>
      <c r="AM39" s="44"/>
      <c r="AN39" s="44"/>
      <c r="AO39" s="44"/>
      <c r="AP39" s="45"/>
      <c r="AQ39" s="44"/>
      <c r="AR39" s="43"/>
      <c r="AS39" s="44"/>
      <c r="AT39" s="44"/>
      <c r="AU39" s="44"/>
      <c r="AV39" s="44"/>
      <c r="AW39" s="44"/>
      <c r="AX39" s="44"/>
      <c r="AY39" s="201"/>
      <c r="AZ39" s="44"/>
      <c r="BA39" s="43"/>
      <c r="BB39" s="44"/>
      <c r="BC39" s="44"/>
      <c r="BD39" s="44"/>
      <c r="BE39" s="44"/>
      <c r="BF39" s="44"/>
      <c r="BG39" s="44"/>
      <c r="BH39" s="268" t="str">
        <f>IF(BP39&lt;ESCALA!$E$7,"NI",IF(BP39&lt;ESCALA!$E$8,"EP",IF(BP39&lt;ESCALA!$E$9,"C",IF(BP39&lt;ESCALA!$E$10,"R","E"))))</f>
        <v>NI</v>
      </c>
      <c r="BI39" s="267" t="str">
        <f>IF(BQ39&lt;ESCALA!$E$7,"NI",IF(BQ39&lt;ESCALA!$E$8,"EP",IF(BQ39&lt;ESCALA!$E$9,"C",IF(BQ39&lt;ESCALA!$E$10,"R","E"))))</f>
        <v>NI</v>
      </c>
      <c r="BJ39" s="267" t="str">
        <f>IF(BR39&lt;ESCALA!$E$7,"NI",IF(BR39&lt;ESCALA!$E$8,"EP",IF(BR39&lt;ESCALA!$E$9,"C",IF(BR39&lt;ESCALA!$E$10,"R","E"))))</f>
        <v>NI</v>
      </c>
      <c r="BK39" s="267" t="str">
        <f>IF(BS39&lt;ESCALA!$E$7,"NI",IF(BS39&lt;ESCALA!$E$8,"EP",IF(BS39&lt;ESCALA!$E$9,"C",IF(BS39&lt;ESCALA!$E$10,"R","E"))))</f>
        <v>NI</v>
      </c>
      <c r="BL39" s="267" t="str">
        <f>IF(BT39&lt;ESCALA!$E$7,"NI",IF(BT39&lt;ESCALA!$E$8,"EP",IF(BT39&lt;ESCALA!$E$9,"C",IF(BT39&lt;ESCALA!$E$10,"R","E"))))</f>
        <v>NI</v>
      </c>
      <c r="BM39" s="267" t="str">
        <f>IF(BU39&lt;ESCALA!$E$7,"NI",IF(BU39&lt;ESCALA!$E$8,"EP",IF(BU39&lt;ESCALA!$E$9,"C",IF(BU39&lt;ESCALA!$E$10,"R","E"))))</f>
        <v>NI</v>
      </c>
      <c r="BN39" s="267" t="str">
        <f>IF(BV39&lt;ESCALA!$E$7,"NI",IF(BV39&lt;ESCALA!$E$8,"EP",IF(BV39&lt;ESCALA!$E$9,"C",IF(BV39&lt;ESCALA!$E$10,"R","E"))))</f>
        <v>NI</v>
      </c>
      <c r="BO39" s="269" t="str">
        <f>IF(BW39&lt;ESCALA!$E$7,"NI",IF(BW39&lt;ESCALA!$E$8,"EP",IF(BW39&lt;ESCALA!$E$9,"C",IF(BW39&lt;ESCALA!$E$10,"R","E"))))</f>
        <v>NI</v>
      </c>
      <c r="BP39" s="302">
        <f>'3º DIV'!AJ45</f>
        <v>0</v>
      </c>
      <c r="BQ39" s="303">
        <f>'3º DIV'!AK45</f>
        <v>0</v>
      </c>
      <c r="BR39" s="303">
        <f>'3º DIV'!AL45</f>
        <v>0</v>
      </c>
      <c r="BS39" s="303">
        <f>'3º DIV'!AM45</f>
        <v>0</v>
      </c>
      <c r="BT39" s="303">
        <f>'3º DIV'!AN45</f>
        <v>0</v>
      </c>
      <c r="BU39" s="303">
        <f>'3º DIV'!AO45</f>
        <v>0</v>
      </c>
      <c r="BV39" s="303">
        <f>'3º DIV'!AP45</f>
        <v>0</v>
      </c>
      <c r="BW39" s="304">
        <f>'3º DIV'!AQ45</f>
        <v>0</v>
      </c>
    </row>
    <row r="40" spans="1:75" ht="21" customHeight="1">
      <c r="A40" s="29">
        <v>27</v>
      </c>
      <c r="B40" s="30" t="s">
        <v>127</v>
      </c>
      <c r="C40" s="52"/>
      <c r="D40" s="48"/>
      <c r="E40" s="52"/>
      <c r="F40" s="52"/>
      <c r="G40" s="52"/>
      <c r="H40" s="52"/>
      <c r="I40" s="52"/>
      <c r="J40" s="53"/>
      <c r="K40" s="54"/>
      <c r="L40" s="48"/>
      <c r="M40" s="52"/>
      <c r="N40" s="52"/>
      <c r="O40" s="52"/>
      <c r="P40" s="52"/>
      <c r="Q40" s="52"/>
      <c r="R40" s="53"/>
      <c r="S40" s="54"/>
      <c r="T40" s="48"/>
      <c r="U40" s="52"/>
      <c r="V40" s="52"/>
      <c r="W40" s="52"/>
      <c r="X40" s="52"/>
      <c r="Y40" s="52"/>
      <c r="Z40" s="53"/>
      <c r="AA40" s="54"/>
      <c r="AB40" s="48"/>
      <c r="AC40" s="52"/>
      <c r="AD40" s="52"/>
      <c r="AE40" s="52"/>
      <c r="AF40" s="52"/>
      <c r="AG40" s="52"/>
      <c r="AH40" s="53"/>
      <c r="AI40" s="130"/>
      <c r="AJ40" s="52"/>
      <c r="AK40" s="52"/>
      <c r="AL40" s="52"/>
      <c r="AM40" s="52"/>
      <c r="AN40" s="52"/>
      <c r="AO40" s="52"/>
      <c r="AP40" s="53"/>
      <c r="AQ40" s="52"/>
      <c r="AR40" s="48"/>
      <c r="AS40" s="52"/>
      <c r="AT40" s="52"/>
      <c r="AU40" s="52"/>
      <c r="AV40" s="52"/>
      <c r="AW40" s="52"/>
      <c r="AX40" s="52"/>
      <c r="AY40" s="202"/>
      <c r="AZ40" s="52"/>
      <c r="BA40" s="48"/>
      <c r="BB40" s="52"/>
      <c r="BC40" s="52"/>
      <c r="BD40" s="52"/>
      <c r="BE40" s="52"/>
      <c r="BF40" s="52"/>
      <c r="BG40" s="52"/>
      <c r="BH40" s="268" t="str">
        <f>IF(BP40&lt;ESCALA!$E$7,"NI",IF(BP40&lt;ESCALA!$E$8,"EP",IF(BP40&lt;ESCALA!$E$9,"C",IF(BP40&lt;ESCALA!$E$10,"R","E"))))</f>
        <v>NI</v>
      </c>
      <c r="BI40" s="267" t="str">
        <f>IF(BQ40&lt;ESCALA!$E$7,"NI",IF(BQ40&lt;ESCALA!$E$8,"EP",IF(BQ40&lt;ESCALA!$E$9,"C",IF(BQ40&lt;ESCALA!$E$10,"R","E"))))</f>
        <v>NI</v>
      </c>
      <c r="BJ40" s="267" t="str">
        <f>IF(BR40&lt;ESCALA!$E$7,"NI",IF(BR40&lt;ESCALA!$E$8,"EP",IF(BR40&lt;ESCALA!$E$9,"C",IF(BR40&lt;ESCALA!$E$10,"R","E"))))</f>
        <v>NI</v>
      </c>
      <c r="BK40" s="267" t="str">
        <f>IF(BS40&lt;ESCALA!$E$7,"NI",IF(BS40&lt;ESCALA!$E$8,"EP",IF(BS40&lt;ESCALA!$E$9,"C",IF(BS40&lt;ESCALA!$E$10,"R","E"))))</f>
        <v>NI</v>
      </c>
      <c r="BL40" s="267" t="str">
        <f>IF(BT40&lt;ESCALA!$E$7,"NI",IF(BT40&lt;ESCALA!$E$8,"EP",IF(BT40&lt;ESCALA!$E$9,"C",IF(BT40&lt;ESCALA!$E$10,"R","E"))))</f>
        <v>NI</v>
      </c>
      <c r="BM40" s="267" t="str">
        <f>IF(BU40&lt;ESCALA!$E$7,"NI",IF(BU40&lt;ESCALA!$E$8,"EP",IF(BU40&lt;ESCALA!$E$9,"C",IF(BU40&lt;ESCALA!$E$10,"R","E"))))</f>
        <v>NI</v>
      </c>
      <c r="BN40" s="267" t="str">
        <f>IF(BV40&lt;ESCALA!$E$7,"NI",IF(BV40&lt;ESCALA!$E$8,"EP",IF(BV40&lt;ESCALA!$E$9,"C",IF(BV40&lt;ESCALA!$E$10,"R","E"))))</f>
        <v>NI</v>
      </c>
      <c r="BO40" s="269" t="str">
        <f>IF(BW40&lt;ESCALA!$E$7,"NI",IF(BW40&lt;ESCALA!$E$8,"EP",IF(BW40&lt;ESCALA!$E$9,"C",IF(BW40&lt;ESCALA!$E$10,"R","E"))))</f>
        <v>NI</v>
      </c>
      <c r="BP40" s="302">
        <f>'3º DIV'!AJ46</f>
        <v>0</v>
      </c>
      <c r="BQ40" s="303">
        <f>'3º DIV'!AK46</f>
        <v>0</v>
      </c>
      <c r="BR40" s="303">
        <f>'3º DIV'!AL46</f>
        <v>0</v>
      </c>
      <c r="BS40" s="303">
        <f>'3º DIV'!AM46</f>
        <v>0</v>
      </c>
      <c r="BT40" s="303">
        <f>'3º DIV'!AN46</f>
        <v>0</v>
      </c>
      <c r="BU40" s="303">
        <f>'3º DIV'!AO46</f>
        <v>0</v>
      </c>
      <c r="BV40" s="303">
        <f>'3º DIV'!AP46</f>
        <v>0</v>
      </c>
      <c r="BW40" s="304">
        <f>'3º DIV'!AQ46</f>
        <v>0</v>
      </c>
    </row>
    <row r="41" spans="1:75" ht="21" customHeight="1">
      <c r="A41" s="29">
        <v>28</v>
      </c>
      <c r="B41" s="28" t="s">
        <v>128</v>
      </c>
      <c r="C41" s="44"/>
      <c r="D41" s="43"/>
      <c r="E41" s="44"/>
      <c r="F41" s="44"/>
      <c r="G41" s="44"/>
      <c r="H41" s="44"/>
      <c r="I41" s="44"/>
      <c r="J41" s="45"/>
      <c r="K41" s="51"/>
      <c r="L41" s="43"/>
      <c r="M41" s="44"/>
      <c r="N41" s="44"/>
      <c r="O41" s="44"/>
      <c r="P41" s="44"/>
      <c r="Q41" s="44"/>
      <c r="R41" s="45"/>
      <c r="S41" s="51"/>
      <c r="T41" s="43"/>
      <c r="U41" s="44"/>
      <c r="V41" s="44"/>
      <c r="W41" s="44"/>
      <c r="X41" s="44"/>
      <c r="Y41" s="44"/>
      <c r="Z41" s="45"/>
      <c r="AA41" s="51"/>
      <c r="AB41" s="43"/>
      <c r="AC41" s="44"/>
      <c r="AD41" s="44"/>
      <c r="AE41" s="44"/>
      <c r="AF41" s="44"/>
      <c r="AG41" s="44"/>
      <c r="AH41" s="45"/>
      <c r="AI41" s="129"/>
      <c r="AJ41" s="44"/>
      <c r="AK41" s="44"/>
      <c r="AL41" s="44"/>
      <c r="AM41" s="44"/>
      <c r="AN41" s="44"/>
      <c r="AO41" s="44"/>
      <c r="AP41" s="45"/>
      <c r="AQ41" s="44"/>
      <c r="AR41" s="43"/>
      <c r="AS41" s="44"/>
      <c r="AT41" s="44"/>
      <c r="AU41" s="44"/>
      <c r="AV41" s="44"/>
      <c r="AW41" s="44"/>
      <c r="AX41" s="44"/>
      <c r="AY41" s="201"/>
      <c r="AZ41" s="44"/>
      <c r="BA41" s="43"/>
      <c r="BB41" s="44"/>
      <c r="BC41" s="44"/>
      <c r="BD41" s="44"/>
      <c r="BE41" s="44"/>
      <c r="BF41" s="44"/>
      <c r="BG41" s="44"/>
      <c r="BH41" s="268" t="str">
        <f>IF(BP41&lt;ESCALA!$E$7,"NI",IF(BP41&lt;ESCALA!$E$8,"EP",IF(BP41&lt;ESCALA!$E$9,"C",IF(BP41&lt;ESCALA!$E$10,"R","E"))))</f>
        <v>NI</v>
      </c>
      <c r="BI41" s="267" t="str">
        <f>IF(BQ41&lt;ESCALA!$E$7,"NI",IF(BQ41&lt;ESCALA!$E$8,"EP",IF(BQ41&lt;ESCALA!$E$9,"C",IF(BQ41&lt;ESCALA!$E$10,"R","E"))))</f>
        <v>NI</v>
      </c>
      <c r="BJ41" s="267" t="str">
        <f>IF(BR41&lt;ESCALA!$E$7,"NI",IF(BR41&lt;ESCALA!$E$8,"EP",IF(BR41&lt;ESCALA!$E$9,"C",IF(BR41&lt;ESCALA!$E$10,"R","E"))))</f>
        <v>NI</v>
      </c>
      <c r="BK41" s="267" t="str">
        <f>IF(BS41&lt;ESCALA!$E$7,"NI",IF(BS41&lt;ESCALA!$E$8,"EP",IF(BS41&lt;ESCALA!$E$9,"C",IF(BS41&lt;ESCALA!$E$10,"R","E"))))</f>
        <v>NI</v>
      </c>
      <c r="BL41" s="267" t="str">
        <f>IF(BT41&lt;ESCALA!$E$7,"NI",IF(BT41&lt;ESCALA!$E$8,"EP",IF(BT41&lt;ESCALA!$E$9,"C",IF(BT41&lt;ESCALA!$E$10,"R","E"))))</f>
        <v>NI</v>
      </c>
      <c r="BM41" s="267" t="str">
        <f>IF(BU41&lt;ESCALA!$E$7,"NI",IF(BU41&lt;ESCALA!$E$8,"EP",IF(BU41&lt;ESCALA!$E$9,"C",IF(BU41&lt;ESCALA!$E$10,"R","E"))))</f>
        <v>NI</v>
      </c>
      <c r="BN41" s="267" t="str">
        <f>IF(BV41&lt;ESCALA!$E$7,"NI",IF(BV41&lt;ESCALA!$E$8,"EP",IF(BV41&lt;ESCALA!$E$9,"C",IF(BV41&lt;ESCALA!$E$10,"R","E"))))</f>
        <v>NI</v>
      </c>
      <c r="BO41" s="269" t="str">
        <f>IF(BW41&lt;ESCALA!$E$7,"NI",IF(BW41&lt;ESCALA!$E$8,"EP",IF(BW41&lt;ESCALA!$E$9,"C",IF(BW41&lt;ESCALA!$E$10,"R","E"))))</f>
        <v>NI</v>
      </c>
      <c r="BP41" s="302">
        <f>'3º DIV'!AJ47</f>
        <v>0</v>
      </c>
      <c r="BQ41" s="303">
        <f>'3º DIV'!AK47</f>
        <v>0</v>
      </c>
      <c r="BR41" s="303">
        <f>'3º DIV'!AL47</f>
        <v>0</v>
      </c>
      <c r="BS41" s="303">
        <f>'3º DIV'!AM47</f>
        <v>0</v>
      </c>
      <c r="BT41" s="303">
        <f>'3º DIV'!AN47</f>
        <v>0</v>
      </c>
      <c r="BU41" s="303">
        <f>'3º DIV'!AO47</f>
        <v>0</v>
      </c>
      <c r="BV41" s="303">
        <f>'3º DIV'!AP47</f>
        <v>0</v>
      </c>
      <c r="BW41" s="304">
        <f>'3º DIV'!AQ47</f>
        <v>0</v>
      </c>
    </row>
    <row r="42" spans="1:75" ht="21" customHeight="1">
      <c r="A42" s="66">
        <v>29</v>
      </c>
      <c r="B42" s="30" t="s">
        <v>129</v>
      </c>
      <c r="C42" s="52"/>
      <c r="D42" s="48"/>
      <c r="E42" s="52"/>
      <c r="F42" s="52"/>
      <c r="G42" s="52"/>
      <c r="H42" s="52"/>
      <c r="I42" s="52"/>
      <c r="J42" s="53"/>
      <c r="K42" s="54"/>
      <c r="L42" s="48"/>
      <c r="M42" s="52"/>
      <c r="N42" s="52"/>
      <c r="O42" s="52"/>
      <c r="P42" s="52"/>
      <c r="Q42" s="52"/>
      <c r="R42" s="53"/>
      <c r="S42" s="54"/>
      <c r="T42" s="48"/>
      <c r="U42" s="52"/>
      <c r="V42" s="52"/>
      <c r="W42" s="52"/>
      <c r="X42" s="52"/>
      <c r="Y42" s="52"/>
      <c r="Z42" s="53"/>
      <c r="AA42" s="54"/>
      <c r="AB42" s="48"/>
      <c r="AC42" s="52"/>
      <c r="AD42" s="52"/>
      <c r="AE42" s="52"/>
      <c r="AF42" s="52"/>
      <c r="AG42" s="52"/>
      <c r="AH42" s="53"/>
      <c r="AI42" s="130"/>
      <c r="AJ42" s="52"/>
      <c r="AK42" s="52"/>
      <c r="AL42" s="52"/>
      <c r="AM42" s="52"/>
      <c r="AN42" s="52"/>
      <c r="AO42" s="52"/>
      <c r="AP42" s="53"/>
      <c r="AQ42" s="52"/>
      <c r="AR42" s="48"/>
      <c r="AS42" s="52"/>
      <c r="AT42" s="52"/>
      <c r="AU42" s="52"/>
      <c r="AV42" s="52"/>
      <c r="AW42" s="52"/>
      <c r="AX42" s="52"/>
      <c r="AY42" s="202"/>
      <c r="AZ42" s="52"/>
      <c r="BA42" s="48"/>
      <c r="BB42" s="52"/>
      <c r="BC42" s="52"/>
      <c r="BD42" s="52"/>
      <c r="BE42" s="52"/>
      <c r="BF42" s="52"/>
      <c r="BG42" s="52"/>
      <c r="BH42" s="268" t="str">
        <f>IF(BP42&lt;ESCALA!$E$7,"NI",IF(BP42&lt;ESCALA!$E$8,"EP",IF(BP42&lt;ESCALA!$E$9,"C",IF(BP42&lt;ESCALA!$E$10,"R","E"))))</f>
        <v>NI</v>
      </c>
      <c r="BI42" s="267" t="str">
        <f>IF(BQ42&lt;ESCALA!$E$7,"NI",IF(BQ42&lt;ESCALA!$E$8,"EP",IF(BQ42&lt;ESCALA!$E$9,"C",IF(BQ42&lt;ESCALA!$E$10,"R","E"))))</f>
        <v>NI</v>
      </c>
      <c r="BJ42" s="267" t="str">
        <f>IF(BR42&lt;ESCALA!$E$7,"NI",IF(BR42&lt;ESCALA!$E$8,"EP",IF(BR42&lt;ESCALA!$E$9,"C",IF(BR42&lt;ESCALA!$E$10,"R","E"))))</f>
        <v>NI</v>
      </c>
      <c r="BK42" s="267" t="str">
        <f>IF(BS42&lt;ESCALA!$E$7,"NI",IF(BS42&lt;ESCALA!$E$8,"EP",IF(BS42&lt;ESCALA!$E$9,"C",IF(BS42&lt;ESCALA!$E$10,"R","E"))))</f>
        <v>NI</v>
      </c>
      <c r="BL42" s="267" t="str">
        <f>IF(BT42&lt;ESCALA!$E$7,"NI",IF(BT42&lt;ESCALA!$E$8,"EP",IF(BT42&lt;ESCALA!$E$9,"C",IF(BT42&lt;ESCALA!$E$10,"R","E"))))</f>
        <v>NI</v>
      </c>
      <c r="BM42" s="267" t="str">
        <f>IF(BU42&lt;ESCALA!$E$7,"NI",IF(BU42&lt;ESCALA!$E$8,"EP",IF(BU42&lt;ESCALA!$E$9,"C",IF(BU42&lt;ESCALA!$E$10,"R","E"))))</f>
        <v>NI</v>
      </c>
      <c r="BN42" s="267" t="str">
        <f>IF(BV42&lt;ESCALA!$E$7,"NI",IF(BV42&lt;ESCALA!$E$8,"EP",IF(BV42&lt;ESCALA!$E$9,"C",IF(BV42&lt;ESCALA!$E$10,"R","E"))))</f>
        <v>NI</v>
      </c>
      <c r="BO42" s="269" t="str">
        <f>IF(BW42&lt;ESCALA!$E$7,"NI",IF(BW42&lt;ESCALA!$E$8,"EP",IF(BW42&lt;ESCALA!$E$9,"C",IF(BW42&lt;ESCALA!$E$10,"R","E"))))</f>
        <v>NI</v>
      </c>
      <c r="BP42" s="302">
        <f>'3º DIV'!AJ48</f>
        <v>0</v>
      </c>
      <c r="BQ42" s="303">
        <f>'3º DIV'!AK48</f>
        <v>0</v>
      </c>
      <c r="BR42" s="303">
        <f>'3º DIV'!AL48</f>
        <v>0</v>
      </c>
      <c r="BS42" s="303">
        <f>'3º DIV'!AM48</f>
        <v>0</v>
      </c>
      <c r="BT42" s="303">
        <f>'3º DIV'!AN48</f>
        <v>0</v>
      </c>
      <c r="BU42" s="303">
        <f>'3º DIV'!AO48</f>
        <v>0</v>
      </c>
      <c r="BV42" s="303">
        <f>'3º DIV'!AP48</f>
        <v>0</v>
      </c>
      <c r="BW42" s="304">
        <f>'3º DIV'!AQ48</f>
        <v>0</v>
      </c>
    </row>
    <row r="43" spans="1:75" ht="21" customHeight="1">
      <c r="A43" s="29">
        <v>30</v>
      </c>
      <c r="B43" s="28" t="s">
        <v>130</v>
      </c>
      <c r="C43" s="44"/>
      <c r="D43" s="43"/>
      <c r="E43" s="44"/>
      <c r="F43" s="44"/>
      <c r="G43" s="44"/>
      <c r="H43" s="44"/>
      <c r="I43" s="44"/>
      <c r="J43" s="45"/>
      <c r="K43" s="51"/>
      <c r="L43" s="43"/>
      <c r="M43" s="44"/>
      <c r="N43" s="44"/>
      <c r="O43" s="44"/>
      <c r="P43" s="44"/>
      <c r="Q43" s="44"/>
      <c r="R43" s="45"/>
      <c r="S43" s="51"/>
      <c r="T43" s="43"/>
      <c r="U43" s="44"/>
      <c r="V43" s="44"/>
      <c r="W43" s="44"/>
      <c r="X43" s="44"/>
      <c r="Y43" s="44"/>
      <c r="Z43" s="45"/>
      <c r="AA43" s="51"/>
      <c r="AB43" s="43"/>
      <c r="AC43" s="44"/>
      <c r="AD43" s="44"/>
      <c r="AE43" s="44"/>
      <c r="AF43" s="44"/>
      <c r="AG43" s="44"/>
      <c r="AH43" s="45"/>
      <c r="AI43" s="129"/>
      <c r="AJ43" s="44"/>
      <c r="AK43" s="44"/>
      <c r="AL43" s="44"/>
      <c r="AM43" s="44"/>
      <c r="AN43" s="44"/>
      <c r="AO43" s="44"/>
      <c r="AP43" s="45"/>
      <c r="AQ43" s="44"/>
      <c r="AR43" s="43"/>
      <c r="AS43" s="44"/>
      <c r="AT43" s="44"/>
      <c r="AU43" s="44"/>
      <c r="AV43" s="44"/>
      <c r="AW43" s="44"/>
      <c r="AX43" s="44"/>
      <c r="AY43" s="201"/>
      <c r="AZ43" s="44"/>
      <c r="BA43" s="43"/>
      <c r="BB43" s="44"/>
      <c r="BC43" s="44"/>
      <c r="BD43" s="44"/>
      <c r="BE43" s="44"/>
      <c r="BF43" s="44"/>
      <c r="BG43" s="44"/>
      <c r="BH43" s="268" t="str">
        <f>IF(BP43&lt;ESCALA!$E$7,"NI",IF(BP43&lt;ESCALA!$E$8,"EP",IF(BP43&lt;ESCALA!$E$9,"C",IF(BP43&lt;ESCALA!$E$10,"R","E"))))</f>
        <v>NI</v>
      </c>
      <c r="BI43" s="267" t="str">
        <f>IF(BQ43&lt;ESCALA!$E$7,"NI",IF(BQ43&lt;ESCALA!$E$8,"EP",IF(BQ43&lt;ESCALA!$E$9,"C",IF(BQ43&lt;ESCALA!$E$10,"R","E"))))</f>
        <v>NI</v>
      </c>
      <c r="BJ43" s="267" t="str">
        <f>IF(BR43&lt;ESCALA!$E$7,"NI",IF(BR43&lt;ESCALA!$E$8,"EP",IF(BR43&lt;ESCALA!$E$9,"C",IF(BR43&lt;ESCALA!$E$10,"R","E"))))</f>
        <v>NI</v>
      </c>
      <c r="BK43" s="267" t="str">
        <f>IF(BS43&lt;ESCALA!$E$7,"NI",IF(BS43&lt;ESCALA!$E$8,"EP",IF(BS43&lt;ESCALA!$E$9,"C",IF(BS43&lt;ESCALA!$E$10,"R","E"))))</f>
        <v>NI</v>
      </c>
      <c r="BL43" s="267" t="str">
        <f>IF(BT43&lt;ESCALA!$E$7,"NI",IF(BT43&lt;ESCALA!$E$8,"EP",IF(BT43&lt;ESCALA!$E$9,"C",IF(BT43&lt;ESCALA!$E$10,"R","E"))))</f>
        <v>NI</v>
      </c>
      <c r="BM43" s="267" t="str">
        <f>IF(BU43&lt;ESCALA!$E$7,"NI",IF(BU43&lt;ESCALA!$E$8,"EP",IF(BU43&lt;ESCALA!$E$9,"C",IF(BU43&lt;ESCALA!$E$10,"R","E"))))</f>
        <v>NI</v>
      </c>
      <c r="BN43" s="267" t="str">
        <f>IF(BV43&lt;ESCALA!$E$7,"NI",IF(BV43&lt;ESCALA!$E$8,"EP",IF(BV43&lt;ESCALA!$E$9,"C",IF(BV43&lt;ESCALA!$E$10,"R","E"))))</f>
        <v>NI</v>
      </c>
      <c r="BO43" s="269" t="str">
        <f>IF(BW43&lt;ESCALA!$E$7,"NI",IF(BW43&lt;ESCALA!$E$8,"EP",IF(BW43&lt;ESCALA!$E$9,"C",IF(BW43&lt;ESCALA!$E$10,"R","E"))))</f>
        <v>NI</v>
      </c>
      <c r="BP43" s="302">
        <f>'3º DIV'!AJ49</f>
        <v>0</v>
      </c>
      <c r="BQ43" s="303">
        <f>'3º DIV'!AK49</f>
        <v>0</v>
      </c>
      <c r="BR43" s="303">
        <f>'3º DIV'!AL49</f>
        <v>0</v>
      </c>
      <c r="BS43" s="303">
        <f>'3º DIV'!AM49</f>
        <v>0</v>
      </c>
      <c r="BT43" s="303">
        <f>'3º DIV'!AN49</f>
        <v>0</v>
      </c>
      <c r="BU43" s="303">
        <f>'3º DIV'!AO49</f>
        <v>0</v>
      </c>
      <c r="BV43" s="303">
        <f>'3º DIV'!AP49</f>
        <v>0</v>
      </c>
      <c r="BW43" s="304">
        <f>'3º DIV'!AQ49</f>
        <v>0</v>
      </c>
    </row>
    <row r="44" spans="1:75" ht="21" customHeight="1">
      <c r="A44" s="29">
        <v>31</v>
      </c>
      <c r="B44" s="30" t="s">
        <v>131</v>
      </c>
      <c r="C44" s="52"/>
      <c r="D44" s="48"/>
      <c r="E44" s="52"/>
      <c r="F44" s="52"/>
      <c r="G44" s="52"/>
      <c r="H44" s="52"/>
      <c r="I44" s="52"/>
      <c r="J44" s="53"/>
      <c r="K44" s="54"/>
      <c r="L44" s="48"/>
      <c r="M44" s="52"/>
      <c r="N44" s="52"/>
      <c r="O44" s="52"/>
      <c r="P44" s="52"/>
      <c r="Q44" s="52"/>
      <c r="R44" s="53"/>
      <c r="S44" s="54"/>
      <c r="T44" s="48"/>
      <c r="U44" s="52"/>
      <c r="V44" s="52"/>
      <c r="W44" s="52"/>
      <c r="X44" s="52"/>
      <c r="Y44" s="52"/>
      <c r="Z44" s="53"/>
      <c r="AA44" s="54"/>
      <c r="AB44" s="48"/>
      <c r="AC44" s="52"/>
      <c r="AD44" s="52"/>
      <c r="AE44" s="52"/>
      <c r="AF44" s="52"/>
      <c r="AG44" s="52"/>
      <c r="AH44" s="53"/>
      <c r="AI44" s="130"/>
      <c r="AJ44" s="52"/>
      <c r="AK44" s="52"/>
      <c r="AL44" s="52"/>
      <c r="AM44" s="52"/>
      <c r="AN44" s="52"/>
      <c r="AO44" s="52"/>
      <c r="AP44" s="53"/>
      <c r="AQ44" s="52"/>
      <c r="AR44" s="48"/>
      <c r="AS44" s="52"/>
      <c r="AT44" s="52"/>
      <c r="AU44" s="52"/>
      <c r="AV44" s="52"/>
      <c r="AW44" s="52"/>
      <c r="AX44" s="52"/>
      <c r="AY44" s="202"/>
      <c r="AZ44" s="52"/>
      <c r="BA44" s="48"/>
      <c r="BB44" s="52"/>
      <c r="BC44" s="52"/>
      <c r="BD44" s="52"/>
      <c r="BE44" s="52"/>
      <c r="BF44" s="52"/>
      <c r="BG44" s="52"/>
      <c r="BH44" s="268" t="str">
        <f>IF(BP44&lt;ESCALA!$E$7,"NI",IF(BP44&lt;ESCALA!$E$8,"EP",IF(BP44&lt;ESCALA!$E$9,"C",IF(BP44&lt;ESCALA!$E$10,"R","E"))))</f>
        <v>NI</v>
      </c>
      <c r="BI44" s="267" t="str">
        <f>IF(BQ44&lt;ESCALA!$E$7,"NI",IF(BQ44&lt;ESCALA!$E$8,"EP",IF(BQ44&lt;ESCALA!$E$9,"C",IF(BQ44&lt;ESCALA!$E$10,"R","E"))))</f>
        <v>NI</v>
      </c>
      <c r="BJ44" s="267" t="str">
        <f>IF(BR44&lt;ESCALA!$E$7,"NI",IF(BR44&lt;ESCALA!$E$8,"EP",IF(BR44&lt;ESCALA!$E$9,"C",IF(BR44&lt;ESCALA!$E$10,"R","E"))))</f>
        <v>NI</v>
      </c>
      <c r="BK44" s="267" t="str">
        <f>IF(BS44&lt;ESCALA!$E$7,"NI",IF(BS44&lt;ESCALA!$E$8,"EP",IF(BS44&lt;ESCALA!$E$9,"C",IF(BS44&lt;ESCALA!$E$10,"R","E"))))</f>
        <v>NI</v>
      </c>
      <c r="BL44" s="267" t="str">
        <f>IF(BT44&lt;ESCALA!$E$7,"NI",IF(BT44&lt;ESCALA!$E$8,"EP",IF(BT44&lt;ESCALA!$E$9,"C",IF(BT44&lt;ESCALA!$E$10,"R","E"))))</f>
        <v>NI</v>
      </c>
      <c r="BM44" s="267" t="str">
        <f>IF(BU44&lt;ESCALA!$E$7,"NI",IF(BU44&lt;ESCALA!$E$8,"EP",IF(BU44&lt;ESCALA!$E$9,"C",IF(BU44&lt;ESCALA!$E$10,"R","E"))))</f>
        <v>NI</v>
      </c>
      <c r="BN44" s="267" t="str">
        <f>IF(BV44&lt;ESCALA!$E$7,"NI",IF(BV44&lt;ESCALA!$E$8,"EP",IF(BV44&lt;ESCALA!$E$9,"C",IF(BV44&lt;ESCALA!$E$10,"R","E"))))</f>
        <v>NI</v>
      </c>
      <c r="BO44" s="269" t="str">
        <f>IF(BW44&lt;ESCALA!$E$7,"NI",IF(BW44&lt;ESCALA!$E$8,"EP",IF(BW44&lt;ESCALA!$E$9,"C",IF(BW44&lt;ESCALA!$E$10,"R","E"))))</f>
        <v>NI</v>
      </c>
      <c r="BP44" s="302">
        <f>'3º DIV'!AJ50</f>
        <v>0</v>
      </c>
      <c r="BQ44" s="303">
        <f>'3º DIV'!AK50</f>
        <v>0</v>
      </c>
      <c r="BR44" s="303">
        <f>'3º DIV'!AL50</f>
        <v>0</v>
      </c>
      <c r="BS44" s="303">
        <f>'3º DIV'!AM50</f>
        <v>0</v>
      </c>
      <c r="BT44" s="303">
        <f>'3º DIV'!AN50</f>
        <v>0</v>
      </c>
      <c r="BU44" s="303">
        <f>'3º DIV'!AO50</f>
        <v>0</v>
      </c>
      <c r="BV44" s="303">
        <f>'3º DIV'!AP50</f>
        <v>0</v>
      </c>
      <c r="BW44" s="304">
        <f>'3º DIV'!AQ50</f>
        <v>0</v>
      </c>
    </row>
    <row r="45" spans="1:75" ht="21" customHeight="1">
      <c r="A45" s="66">
        <v>32</v>
      </c>
      <c r="B45" s="28" t="s">
        <v>132</v>
      </c>
      <c r="C45" s="44"/>
      <c r="D45" s="43"/>
      <c r="E45" s="44"/>
      <c r="F45" s="44"/>
      <c r="G45" s="44"/>
      <c r="H45" s="44"/>
      <c r="I45" s="44"/>
      <c r="J45" s="45"/>
      <c r="K45" s="51"/>
      <c r="L45" s="43"/>
      <c r="M45" s="44"/>
      <c r="N45" s="44"/>
      <c r="O45" s="44"/>
      <c r="P45" s="44"/>
      <c r="Q45" s="44"/>
      <c r="R45" s="45"/>
      <c r="S45" s="51"/>
      <c r="T45" s="43"/>
      <c r="U45" s="44"/>
      <c r="V45" s="44"/>
      <c r="W45" s="44"/>
      <c r="X45" s="44"/>
      <c r="Y45" s="44"/>
      <c r="Z45" s="45"/>
      <c r="AA45" s="51"/>
      <c r="AB45" s="43"/>
      <c r="AC45" s="44"/>
      <c r="AD45" s="44"/>
      <c r="AE45" s="44"/>
      <c r="AF45" s="44"/>
      <c r="AG45" s="44"/>
      <c r="AH45" s="45"/>
      <c r="AI45" s="129"/>
      <c r="AJ45" s="44"/>
      <c r="AK45" s="44"/>
      <c r="AL45" s="44"/>
      <c r="AM45" s="44"/>
      <c r="AN45" s="44"/>
      <c r="AO45" s="44"/>
      <c r="AP45" s="45"/>
      <c r="AQ45" s="44"/>
      <c r="AR45" s="43"/>
      <c r="AS45" s="44"/>
      <c r="AT45" s="44"/>
      <c r="AU45" s="44"/>
      <c r="AV45" s="44"/>
      <c r="AW45" s="44"/>
      <c r="AX45" s="44"/>
      <c r="AY45" s="201"/>
      <c r="AZ45" s="44"/>
      <c r="BA45" s="43"/>
      <c r="BB45" s="44"/>
      <c r="BC45" s="44"/>
      <c r="BD45" s="44"/>
      <c r="BE45" s="44"/>
      <c r="BF45" s="44"/>
      <c r="BG45" s="44"/>
      <c r="BH45" s="268" t="str">
        <f>IF(BP45&lt;ESCALA!$E$7,"NI",IF(BP45&lt;ESCALA!$E$8,"EP",IF(BP45&lt;ESCALA!$E$9,"C",IF(BP45&lt;ESCALA!$E$10,"R","E"))))</f>
        <v>NI</v>
      </c>
      <c r="BI45" s="267" t="str">
        <f>IF(BQ45&lt;ESCALA!$E$7,"NI",IF(BQ45&lt;ESCALA!$E$8,"EP",IF(BQ45&lt;ESCALA!$E$9,"C",IF(BQ45&lt;ESCALA!$E$10,"R","E"))))</f>
        <v>NI</v>
      </c>
      <c r="BJ45" s="267" t="str">
        <f>IF(BR45&lt;ESCALA!$E$7,"NI",IF(BR45&lt;ESCALA!$E$8,"EP",IF(BR45&lt;ESCALA!$E$9,"C",IF(BR45&lt;ESCALA!$E$10,"R","E"))))</f>
        <v>NI</v>
      </c>
      <c r="BK45" s="267" t="str">
        <f>IF(BS45&lt;ESCALA!$E$7,"NI",IF(BS45&lt;ESCALA!$E$8,"EP",IF(BS45&lt;ESCALA!$E$9,"C",IF(BS45&lt;ESCALA!$E$10,"R","E"))))</f>
        <v>NI</v>
      </c>
      <c r="BL45" s="267" t="str">
        <f>IF(BT45&lt;ESCALA!$E$7,"NI",IF(BT45&lt;ESCALA!$E$8,"EP",IF(BT45&lt;ESCALA!$E$9,"C",IF(BT45&lt;ESCALA!$E$10,"R","E"))))</f>
        <v>NI</v>
      </c>
      <c r="BM45" s="267" t="str">
        <f>IF(BU45&lt;ESCALA!$E$7,"NI",IF(BU45&lt;ESCALA!$E$8,"EP",IF(BU45&lt;ESCALA!$E$9,"C",IF(BU45&lt;ESCALA!$E$10,"R","E"))))</f>
        <v>NI</v>
      </c>
      <c r="BN45" s="267" t="str">
        <f>IF(BV45&lt;ESCALA!$E$7,"NI",IF(BV45&lt;ESCALA!$E$8,"EP",IF(BV45&lt;ESCALA!$E$9,"C",IF(BV45&lt;ESCALA!$E$10,"R","E"))))</f>
        <v>NI</v>
      </c>
      <c r="BO45" s="269" t="str">
        <f>IF(BW45&lt;ESCALA!$E$7,"NI",IF(BW45&lt;ESCALA!$E$8,"EP",IF(BW45&lt;ESCALA!$E$9,"C",IF(BW45&lt;ESCALA!$E$10,"R","E"))))</f>
        <v>NI</v>
      </c>
      <c r="BP45" s="302">
        <f>'3º DIV'!AJ51</f>
        <v>0</v>
      </c>
      <c r="BQ45" s="303">
        <f>'3º DIV'!AK51</f>
        <v>0</v>
      </c>
      <c r="BR45" s="303">
        <f>'3º DIV'!AL51</f>
        <v>0</v>
      </c>
      <c r="BS45" s="303">
        <f>'3º DIV'!AM51</f>
        <v>0</v>
      </c>
      <c r="BT45" s="303">
        <f>'3º DIV'!AN51</f>
        <v>0</v>
      </c>
      <c r="BU45" s="303">
        <f>'3º DIV'!AO51</f>
        <v>0</v>
      </c>
      <c r="BV45" s="303">
        <f>'3º DIV'!AP51</f>
        <v>0</v>
      </c>
      <c r="BW45" s="304">
        <f>'3º DIV'!AQ51</f>
        <v>0</v>
      </c>
    </row>
    <row r="46" spans="1:75" ht="21" customHeight="1">
      <c r="A46" s="29">
        <v>33</v>
      </c>
      <c r="B46" s="30" t="s">
        <v>133</v>
      </c>
      <c r="C46" s="52"/>
      <c r="D46" s="48"/>
      <c r="E46" s="52"/>
      <c r="F46" s="52"/>
      <c r="G46" s="52"/>
      <c r="H46" s="52"/>
      <c r="I46" s="52"/>
      <c r="J46" s="53"/>
      <c r="K46" s="54"/>
      <c r="L46" s="48"/>
      <c r="M46" s="52"/>
      <c r="N46" s="52"/>
      <c r="O46" s="52"/>
      <c r="P46" s="52"/>
      <c r="Q46" s="52"/>
      <c r="R46" s="53"/>
      <c r="S46" s="54"/>
      <c r="T46" s="48"/>
      <c r="U46" s="52"/>
      <c r="V46" s="52"/>
      <c r="W46" s="52"/>
      <c r="X46" s="52"/>
      <c r="Y46" s="52"/>
      <c r="Z46" s="53"/>
      <c r="AA46" s="54"/>
      <c r="AB46" s="48"/>
      <c r="AC46" s="52"/>
      <c r="AD46" s="52"/>
      <c r="AE46" s="52"/>
      <c r="AF46" s="52"/>
      <c r="AG46" s="52"/>
      <c r="AH46" s="53"/>
      <c r="AI46" s="130"/>
      <c r="AJ46" s="52"/>
      <c r="AK46" s="52"/>
      <c r="AL46" s="52"/>
      <c r="AM46" s="52"/>
      <c r="AN46" s="52"/>
      <c r="AO46" s="52"/>
      <c r="AP46" s="53"/>
      <c r="AQ46" s="52"/>
      <c r="AR46" s="48"/>
      <c r="AS46" s="52"/>
      <c r="AT46" s="52"/>
      <c r="AU46" s="52"/>
      <c r="AV46" s="52"/>
      <c r="AW46" s="52"/>
      <c r="AX46" s="52"/>
      <c r="AY46" s="202"/>
      <c r="AZ46" s="52"/>
      <c r="BA46" s="48"/>
      <c r="BB46" s="52"/>
      <c r="BC46" s="52"/>
      <c r="BD46" s="52"/>
      <c r="BE46" s="52"/>
      <c r="BF46" s="52"/>
      <c r="BG46" s="52"/>
      <c r="BH46" s="268" t="str">
        <f>IF(BP46&lt;ESCALA!$E$7,"NI",IF(BP46&lt;ESCALA!$E$8,"EP",IF(BP46&lt;ESCALA!$E$9,"C",IF(BP46&lt;ESCALA!$E$10,"R","E"))))</f>
        <v>NI</v>
      </c>
      <c r="BI46" s="267" t="str">
        <f>IF(BQ46&lt;ESCALA!$E$7,"NI",IF(BQ46&lt;ESCALA!$E$8,"EP",IF(BQ46&lt;ESCALA!$E$9,"C",IF(BQ46&lt;ESCALA!$E$10,"R","E"))))</f>
        <v>NI</v>
      </c>
      <c r="BJ46" s="267" t="str">
        <f>IF(BR46&lt;ESCALA!$E$7,"NI",IF(BR46&lt;ESCALA!$E$8,"EP",IF(BR46&lt;ESCALA!$E$9,"C",IF(BR46&lt;ESCALA!$E$10,"R","E"))))</f>
        <v>NI</v>
      </c>
      <c r="BK46" s="267" t="str">
        <f>IF(BS46&lt;ESCALA!$E$7,"NI",IF(BS46&lt;ESCALA!$E$8,"EP",IF(BS46&lt;ESCALA!$E$9,"C",IF(BS46&lt;ESCALA!$E$10,"R","E"))))</f>
        <v>NI</v>
      </c>
      <c r="BL46" s="267" t="str">
        <f>IF(BT46&lt;ESCALA!$E$7,"NI",IF(BT46&lt;ESCALA!$E$8,"EP",IF(BT46&lt;ESCALA!$E$9,"C",IF(BT46&lt;ESCALA!$E$10,"R","E"))))</f>
        <v>NI</v>
      </c>
      <c r="BM46" s="267" t="str">
        <f>IF(BU46&lt;ESCALA!$E$7,"NI",IF(BU46&lt;ESCALA!$E$8,"EP",IF(BU46&lt;ESCALA!$E$9,"C",IF(BU46&lt;ESCALA!$E$10,"R","E"))))</f>
        <v>NI</v>
      </c>
      <c r="BN46" s="267" t="str">
        <f>IF(BV46&lt;ESCALA!$E$7,"NI",IF(BV46&lt;ESCALA!$E$8,"EP",IF(BV46&lt;ESCALA!$E$9,"C",IF(BV46&lt;ESCALA!$E$10,"R","E"))))</f>
        <v>NI</v>
      </c>
      <c r="BO46" s="269" t="str">
        <f>IF(BW46&lt;ESCALA!$E$7,"NI",IF(BW46&lt;ESCALA!$E$8,"EP",IF(BW46&lt;ESCALA!$E$9,"C",IF(BW46&lt;ESCALA!$E$10,"R","E"))))</f>
        <v>NI</v>
      </c>
      <c r="BP46" s="302">
        <f>'3º DIV'!AJ52</f>
        <v>0</v>
      </c>
      <c r="BQ46" s="303">
        <f>'3º DIV'!AK52</f>
        <v>0</v>
      </c>
      <c r="BR46" s="303">
        <f>'3º DIV'!AL52</f>
        <v>0</v>
      </c>
      <c r="BS46" s="303">
        <f>'3º DIV'!AM52</f>
        <v>0</v>
      </c>
      <c r="BT46" s="303">
        <f>'3º DIV'!AN52</f>
        <v>0</v>
      </c>
      <c r="BU46" s="303">
        <f>'3º DIV'!AO52</f>
        <v>0</v>
      </c>
      <c r="BV46" s="303">
        <f>'3º DIV'!AP52</f>
        <v>0</v>
      </c>
      <c r="BW46" s="304">
        <f>'3º DIV'!AQ52</f>
        <v>0</v>
      </c>
    </row>
    <row r="47" spans="1:75" ht="21" customHeight="1">
      <c r="A47" s="29">
        <v>34</v>
      </c>
      <c r="B47" s="28" t="s">
        <v>134</v>
      </c>
      <c r="C47" s="44"/>
      <c r="D47" s="43"/>
      <c r="E47" s="44"/>
      <c r="F47" s="44"/>
      <c r="G47" s="44"/>
      <c r="H47" s="44"/>
      <c r="I47" s="44"/>
      <c r="J47" s="45"/>
      <c r="K47" s="51"/>
      <c r="L47" s="43"/>
      <c r="M47" s="44"/>
      <c r="N47" s="44"/>
      <c r="O47" s="44"/>
      <c r="P47" s="44"/>
      <c r="Q47" s="44"/>
      <c r="R47" s="45"/>
      <c r="S47" s="51"/>
      <c r="T47" s="43"/>
      <c r="U47" s="44"/>
      <c r="V47" s="44"/>
      <c r="W47" s="44"/>
      <c r="X47" s="44"/>
      <c r="Y47" s="44"/>
      <c r="Z47" s="45"/>
      <c r="AA47" s="51"/>
      <c r="AB47" s="43"/>
      <c r="AC47" s="44"/>
      <c r="AD47" s="44"/>
      <c r="AE47" s="44"/>
      <c r="AF47" s="44"/>
      <c r="AG47" s="44"/>
      <c r="AH47" s="45"/>
      <c r="AI47" s="129"/>
      <c r="AJ47" s="44"/>
      <c r="AK47" s="44"/>
      <c r="AL47" s="44"/>
      <c r="AM47" s="44"/>
      <c r="AN47" s="44"/>
      <c r="AO47" s="44"/>
      <c r="AP47" s="45"/>
      <c r="AQ47" s="44"/>
      <c r="AR47" s="43"/>
      <c r="AS47" s="44"/>
      <c r="AT47" s="44"/>
      <c r="AU47" s="44"/>
      <c r="AV47" s="44"/>
      <c r="AW47" s="44"/>
      <c r="AX47" s="44"/>
      <c r="AY47" s="201"/>
      <c r="AZ47" s="44"/>
      <c r="BA47" s="43"/>
      <c r="BB47" s="44"/>
      <c r="BC47" s="44"/>
      <c r="BD47" s="44"/>
      <c r="BE47" s="44"/>
      <c r="BF47" s="44"/>
      <c r="BG47" s="44"/>
      <c r="BH47" s="268" t="str">
        <f>IF(BP47&lt;ESCALA!$E$7,"NI",IF(BP47&lt;ESCALA!$E$8,"EP",IF(BP47&lt;ESCALA!$E$9,"C",IF(BP47&lt;ESCALA!$E$10,"R","E"))))</f>
        <v>NI</v>
      </c>
      <c r="BI47" s="267" t="str">
        <f>IF(BQ47&lt;ESCALA!$E$7,"NI",IF(BQ47&lt;ESCALA!$E$8,"EP",IF(BQ47&lt;ESCALA!$E$9,"C",IF(BQ47&lt;ESCALA!$E$10,"R","E"))))</f>
        <v>NI</v>
      </c>
      <c r="BJ47" s="267" t="str">
        <f>IF(BR47&lt;ESCALA!$E$7,"NI",IF(BR47&lt;ESCALA!$E$8,"EP",IF(BR47&lt;ESCALA!$E$9,"C",IF(BR47&lt;ESCALA!$E$10,"R","E"))))</f>
        <v>NI</v>
      </c>
      <c r="BK47" s="267" t="str">
        <f>IF(BS47&lt;ESCALA!$E$7,"NI",IF(BS47&lt;ESCALA!$E$8,"EP",IF(BS47&lt;ESCALA!$E$9,"C",IF(BS47&lt;ESCALA!$E$10,"R","E"))))</f>
        <v>NI</v>
      </c>
      <c r="BL47" s="267" t="str">
        <f>IF(BT47&lt;ESCALA!$E$7,"NI",IF(BT47&lt;ESCALA!$E$8,"EP",IF(BT47&lt;ESCALA!$E$9,"C",IF(BT47&lt;ESCALA!$E$10,"R","E"))))</f>
        <v>NI</v>
      </c>
      <c r="BM47" s="267" t="str">
        <f>IF(BU47&lt;ESCALA!$E$7,"NI",IF(BU47&lt;ESCALA!$E$8,"EP",IF(BU47&lt;ESCALA!$E$9,"C",IF(BU47&lt;ESCALA!$E$10,"R","E"))))</f>
        <v>NI</v>
      </c>
      <c r="BN47" s="267" t="str">
        <f>IF(BV47&lt;ESCALA!$E$7,"NI",IF(BV47&lt;ESCALA!$E$8,"EP",IF(BV47&lt;ESCALA!$E$9,"C",IF(BV47&lt;ESCALA!$E$10,"R","E"))))</f>
        <v>NI</v>
      </c>
      <c r="BO47" s="269" t="str">
        <f>IF(BW47&lt;ESCALA!$E$7,"NI",IF(BW47&lt;ESCALA!$E$8,"EP",IF(BW47&lt;ESCALA!$E$9,"C",IF(BW47&lt;ESCALA!$E$10,"R","E"))))</f>
        <v>NI</v>
      </c>
      <c r="BP47" s="302">
        <f>'3º DIV'!AJ53</f>
        <v>0</v>
      </c>
      <c r="BQ47" s="303">
        <f>'3º DIV'!AK53</f>
        <v>0</v>
      </c>
      <c r="BR47" s="303">
        <f>'3º DIV'!AL53</f>
        <v>0</v>
      </c>
      <c r="BS47" s="303">
        <f>'3º DIV'!AM53</f>
        <v>0</v>
      </c>
      <c r="BT47" s="303">
        <f>'3º DIV'!AN53</f>
        <v>0</v>
      </c>
      <c r="BU47" s="303">
        <f>'3º DIV'!AO53</f>
        <v>0</v>
      </c>
      <c r="BV47" s="303">
        <f>'3º DIV'!AP53</f>
        <v>0</v>
      </c>
      <c r="BW47" s="304">
        <f>'3º DIV'!AQ53</f>
        <v>0</v>
      </c>
    </row>
    <row r="48" spans="1:75" ht="21" customHeight="1">
      <c r="A48" s="66">
        <v>35</v>
      </c>
      <c r="B48" s="30" t="s">
        <v>135</v>
      </c>
      <c r="C48" s="52"/>
      <c r="D48" s="48"/>
      <c r="E48" s="52"/>
      <c r="F48" s="52"/>
      <c r="G48" s="52"/>
      <c r="H48" s="52"/>
      <c r="I48" s="52"/>
      <c r="J48" s="53"/>
      <c r="K48" s="54"/>
      <c r="L48" s="48"/>
      <c r="M48" s="52"/>
      <c r="N48" s="52"/>
      <c r="O48" s="52"/>
      <c r="P48" s="52"/>
      <c r="Q48" s="52"/>
      <c r="R48" s="53"/>
      <c r="S48" s="54"/>
      <c r="T48" s="48"/>
      <c r="U48" s="52"/>
      <c r="V48" s="52"/>
      <c r="W48" s="52"/>
      <c r="X48" s="52"/>
      <c r="Y48" s="52"/>
      <c r="Z48" s="53"/>
      <c r="AA48" s="54"/>
      <c r="AB48" s="48"/>
      <c r="AC48" s="52"/>
      <c r="AD48" s="52"/>
      <c r="AE48" s="52"/>
      <c r="AF48" s="52"/>
      <c r="AG48" s="52"/>
      <c r="AH48" s="53"/>
      <c r="AI48" s="130"/>
      <c r="AJ48" s="52"/>
      <c r="AK48" s="52"/>
      <c r="AL48" s="52"/>
      <c r="AM48" s="52"/>
      <c r="AN48" s="52"/>
      <c r="AO48" s="52"/>
      <c r="AP48" s="53"/>
      <c r="AQ48" s="52"/>
      <c r="AR48" s="48"/>
      <c r="AS48" s="52"/>
      <c r="AT48" s="52"/>
      <c r="AU48" s="52"/>
      <c r="AV48" s="52"/>
      <c r="AW48" s="52"/>
      <c r="AX48" s="52"/>
      <c r="AY48" s="202"/>
      <c r="AZ48" s="52"/>
      <c r="BA48" s="48"/>
      <c r="BB48" s="52"/>
      <c r="BC48" s="52"/>
      <c r="BD48" s="52"/>
      <c r="BE48" s="52"/>
      <c r="BF48" s="52"/>
      <c r="BG48" s="52"/>
      <c r="BH48" s="268" t="str">
        <f>IF(BP48&lt;ESCALA!$E$7,"NI",IF(BP48&lt;ESCALA!$E$8,"EP",IF(BP48&lt;ESCALA!$E$9,"C",IF(BP48&lt;ESCALA!$E$10,"R","E"))))</f>
        <v>NI</v>
      </c>
      <c r="BI48" s="267" t="str">
        <f>IF(BQ48&lt;ESCALA!$E$7,"NI",IF(BQ48&lt;ESCALA!$E$8,"EP",IF(BQ48&lt;ESCALA!$E$9,"C",IF(BQ48&lt;ESCALA!$E$10,"R","E"))))</f>
        <v>NI</v>
      </c>
      <c r="BJ48" s="267" t="str">
        <f>IF(BR48&lt;ESCALA!$E$7,"NI",IF(BR48&lt;ESCALA!$E$8,"EP",IF(BR48&lt;ESCALA!$E$9,"C",IF(BR48&lt;ESCALA!$E$10,"R","E"))))</f>
        <v>NI</v>
      </c>
      <c r="BK48" s="267" t="str">
        <f>IF(BS48&lt;ESCALA!$E$7,"NI",IF(BS48&lt;ESCALA!$E$8,"EP",IF(BS48&lt;ESCALA!$E$9,"C",IF(BS48&lt;ESCALA!$E$10,"R","E"))))</f>
        <v>NI</v>
      </c>
      <c r="BL48" s="267" t="str">
        <f>IF(BT48&lt;ESCALA!$E$7,"NI",IF(BT48&lt;ESCALA!$E$8,"EP",IF(BT48&lt;ESCALA!$E$9,"C",IF(BT48&lt;ESCALA!$E$10,"R","E"))))</f>
        <v>NI</v>
      </c>
      <c r="BM48" s="267" t="str">
        <f>IF(BU48&lt;ESCALA!$E$7,"NI",IF(BU48&lt;ESCALA!$E$8,"EP",IF(BU48&lt;ESCALA!$E$9,"C",IF(BU48&lt;ESCALA!$E$10,"R","E"))))</f>
        <v>NI</v>
      </c>
      <c r="BN48" s="267" t="str">
        <f>IF(BV48&lt;ESCALA!$E$7,"NI",IF(BV48&lt;ESCALA!$E$8,"EP",IF(BV48&lt;ESCALA!$E$9,"C",IF(BV48&lt;ESCALA!$E$10,"R","E"))))</f>
        <v>NI</v>
      </c>
      <c r="BO48" s="269" t="str">
        <f>IF(BW48&lt;ESCALA!$E$7,"NI",IF(BW48&lt;ESCALA!$E$8,"EP",IF(BW48&lt;ESCALA!$E$9,"C",IF(BW48&lt;ESCALA!$E$10,"R","E"))))</f>
        <v>NI</v>
      </c>
      <c r="BP48" s="302">
        <f>'3º DIV'!AJ54</f>
        <v>0</v>
      </c>
      <c r="BQ48" s="303">
        <f>'3º DIV'!AK54</f>
        <v>0</v>
      </c>
      <c r="BR48" s="303">
        <f>'3º DIV'!AL54</f>
        <v>0</v>
      </c>
      <c r="BS48" s="303">
        <f>'3º DIV'!AM54</f>
        <v>0</v>
      </c>
      <c r="BT48" s="303">
        <f>'3º DIV'!AN54</f>
        <v>0</v>
      </c>
      <c r="BU48" s="303">
        <f>'3º DIV'!AO54</f>
        <v>0</v>
      </c>
      <c r="BV48" s="303">
        <f>'3º DIV'!AP54</f>
        <v>0</v>
      </c>
      <c r="BW48" s="304">
        <f>'3º DIV'!AQ54</f>
        <v>0</v>
      </c>
    </row>
    <row r="49" spans="1:75" ht="21" customHeight="1">
      <c r="A49" s="29">
        <v>36</v>
      </c>
      <c r="B49" s="28" t="s">
        <v>136</v>
      </c>
      <c r="C49" s="44"/>
      <c r="D49" s="43"/>
      <c r="E49" s="44"/>
      <c r="F49" s="44"/>
      <c r="G49" s="44"/>
      <c r="H49" s="44"/>
      <c r="I49" s="44"/>
      <c r="J49" s="45"/>
      <c r="K49" s="51"/>
      <c r="L49" s="43"/>
      <c r="M49" s="44"/>
      <c r="N49" s="44"/>
      <c r="O49" s="44"/>
      <c r="P49" s="44"/>
      <c r="Q49" s="44"/>
      <c r="R49" s="45"/>
      <c r="S49" s="51"/>
      <c r="T49" s="43"/>
      <c r="U49" s="44"/>
      <c r="V49" s="44"/>
      <c r="W49" s="44"/>
      <c r="X49" s="44"/>
      <c r="Y49" s="44"/>
      <c r="Z49" s="45"/>
      <c r="AA49" s="51"/>
      <c r="AB49" s="43"/>
      <c r="AC49" s="44"/>
      <c r="AD49" s="44"/>
      <c r="AE49" s="44"/>
      <c r="AF49" s="44"/>
      <c r="AG49" s="44"/>
      <c r="AH49" s="45"/>
      <c r="AI49" s="129"/>
      <c r="AJ49" s="44"/>
      <c r="AK49" s="44"/>
      <c r="AL49" s="44"/>
      <c r="AM49" s="44"/>
      <c r="AN49" s="44"/>
      <c r="AO49" s="44"/>
      <c r="AP49" s="45"/>
      <c r="AQ49" s="44"/>
      <c r="AR49" s="43"/>
      <c r="AS49" s="44"/>
      <c r="AT49" s="44"/>
      <c r="AU49" s="44"/>
      <c r="AV49" s="44"/>
      <c r="AW49" s="44"/>
      <c r="AX49" s="44"/>
      <c r="AY49" s="201"/>
      <c r="AZ49" s="44"/>
      <c r="BA49" s="43"/>
      <c r="BB49" s="44"/>
      <c r="BC49" s="44"/>
      <c r="BD49" s="44"/>
      <c r="BE49" s="44"/>
      <c r="BF49" s="44"/>
      <c r="BG49" s="44"/>
      <c r="BH49" s="268" t="str">
        <f>IF(BP49&lt;ESCALA!$E$7,"NI",IF(BP49&lt;ESCALA!$E$8,"EP",IF(BP49&lt;ESCALA!$E$9,"C",IF(BP49&lt;ESCALA!$E$10,"R","E"))))</f>
        <v>NI</v>
      </c>
      <c r="BI49" s="267" t="str">
        <f>IF(BQ49&lt;ESCALA!$E$7,"NI",IF(BQ49&lt;ESCALA!$E$8,"EP",IF(BQ49&lt;ESCALA!$E$9,"C",IF(BQ49&lt;ESCALA!$E$10,"R","E"))))</f>
        <v>NI</v>
      </c>
      <c r="BJ49" s="267" t="str">
        <f>IF(BR49&lt;ESCALA!$E$7,"NI",IF(BR49&lt;ESCALA!$E$8,"EP",IF(BR49&lt;ESCALA!$E$9,"C",IF(BR49&lt;ESCALA!$E$10,"R","E"))))</f>
        <v>NI</v>
      </c>
      <c r="BK49" s="267" t="str">
        <f>IF(BS49&lt;ESCALA!$E$7,"NI",IF(BS49&lt;ESCALA!$E$8,"EP",IF(BS49&lt;ESCALA!$E$9,"C",IF(BS49&lt;ESCALA!$E$10,"R","E"))))</f>
        <v>NI</v>
      </c>
      <c r="BL49" s="267" t="str">
        <f>IF(BT49&lt;ESCALA!$E$7,"NI",IF(BT49&lt;ESCALA!$E$8,"EP",IF(BT49&lt;ESCALA!$E$9,"C",IF(BT49&lt;ESCALA!$E$10,"R","E"))))</f>
        <v>NI</v>
      </c>
      <c r="BM49" s="267" t="str">
        <f>IF(BU49&lt;ESCALA!$E$7,"NI",IF(BU49&lt;ESCALA!$E$8,"EP",IF(BU49&lt;ESCALA!$E$9,"C",IF(BU49&lt;ESCALA!$E$10,"R","E"))))</f>
        <v>NI</v>
      </c>
      <c r="BN49" s="267" t="str">
        <f>IF(BV49&lt;ESCALA!$E$7,"NI",IF(BV49&lt;ESCALA!$E$8,"EP",IF(BV49&lt;ESCALA!$E$9,"C",IF(BV49&lt;ESCALA!$E$10,"R","E"))))</f>
        <v>NI</v>
      </c>
      <c r="BO49" s="269" t="str">
        <f>IF(BW49&lt;ESCALA!$E$7,"NI",IF(BW49&lt;ESCALA!$E$8,"EP",IF(BW49&lt;ESCALA!$E$9,"C",IF(BW49&lt;ESCALA!$E$10,"R","E"))))</f>
        <v>NI</v>
      </c>
      <c r="BP49" s="302">
        <f>'3º DIV'!AJ55</f>
        <v>0</v>
      </c>
      <c r="BQ49" s="303">
        <f>'3º DIV'!AK55</f>
        <v>0</v>
      </c>
      <c r="BR49" s="303">
        <f>'3º DIV'!AL55</f>
        <v>0</v>
      </c>
      <c r="BS49" s="303">
        <f>'3º DIV'!AM55</f>
        <v>0</v>
      </c>
      <c r="BT49" s="303">
        <f>'3º DIV'!AN55</f>
        <v>0</v>
      </c>
      <c r="BU49" s="303">
        <f>'3º DIV'!AO55</f>
        <v>0</v>
      </c>
      <c r="BV49" s="303">
        <f>'3º DIV'!AP55</f>
        <v>0</v>
      </c>
      <c r="BW49" s="304">
        <f>'3º DIV'!AQ55</f>
        <v>0</v>
      </c>
    </row>
    <row r="50" spans="1:75" ht="21" customHeight="1">
      <c r="A50" s="29">
        <v>37</v>
      </c>
      <c r="B50" s="30" t="s">
        <v>137</v>
      </c>
      <c r="C50" s="52"/>
      <c r="D50" s="48"/>
      <c r="E50" s="52"/>
      <c r="F50" s="52"/>
      <c r="G50" s="52"/>
      <c r="H50" s="52"/>
      <c r="I50" s="52"/>
      <c r="J50" s="53"/>
      <c r="K50" s="54"/>
      <c r="L50" s="48"/>
      <c r="M50" s="52"/>
      <c r="N50" s="52"/>
      <c r="O50" s="52"/>
      <c r="P50" s="52"/>
      <c r="Q50" s="52"/>
      <c r="R50" s="53"/>
      <c r="S50" s="54"/>
      <c r="T50" s="48"/>
      <c r="U50" s="52"/>
      <c r="V50" s="52"/>
      <c r="W50" s="52"/>
      <c r="X50" s="52"/>
      <c r="Y50" s="52"/>
      <c r="Z50" s="53"/>
      <c r="AA50" s="54"/>
      <c r="AB50" s="48"/>
      <c r="AC50" s="52"/>
      <c r="AD50" s="52"/>
      <c r="AE50" s="52"/>
      <c r="AF50" s="52"/>
      <c r="AG50" s="52"/>
      <c r="AH50" s="53"/>
      <c r="AI50" s="130"/>
      <c r="AJ50" s="52"/>
      <c r="AK50" s="52"/>
      <c r="AL50" s="52"/>
      <c r="AM50" s="52"/>
      <c r="AN50" s="52"/>
      <c r="AO50" s="52"/>
      <c r="AP50" s="53"/>
      <c r="AQ50" s="52"/>
      <c r="AR50" s="48"/>
      <c r="AS50" s="52"/>
      <c r="AT50" s="52"/>
      <c r="AU50" s="52"/>
      <c r="AV50" s="52"/>
      <c r="AW50" s="52"/>
      <c r="AX50" s="52"/>
      <c r="AY50" s="202"/>
      <c r="AZ50" s="52"/>
      <c r="BA50" s="48"/>
      <c r="BB50" s="52"/>
      <c r="BC50" s="52"/>
      <c r="BD50" s="52"/>
      <c r="BE50" s="52"/>
      <c r="BF50" s="52"/>
      <c r="BG50" s="52"/>
      <c r="BH50" s="268" t="str">
        <f>IF(BP50&lt;ESCALA!$E$7,"NI",IF(BP50&lt;ESCALA!$E$8,"EP",IF(BP50&lt;ESCALA!$E$9,"C",IF(BP50&lt;ESCALA!$E$10,"R","E"))))</f>
        <v>NI</v>
      </c>
      <c r="BI50" s="267" t="str">
        <f>IF(BQ50&lt;ESCALA!$E$7,"NI",IF(BQ50&lt;ESCALA!$E$8,"EP",IF(BQ50&lt;ESCALA!$E$9,"C",IF(BQ50&lt;ESCALA!$E$10,"R","E"))))</f>
        <v>NI</v>
      </c>
      <c r="BJ50" s="267" t="str">
        <f>IF(BR50&lt;ESCALA!$E$7,"NI",IF(BR50&lt;ESCALA!$E$8,"EP",IF(BR50&lt;ESCALA!$E$9,"C",IF(BR50&lt;ESCALA!$E$10,"R","E"))))</f>
        <v>NI</v>
      </c>
      <c r="BK50" s="267" t="str">
        <f>IF(BS50&lt;ESCALA!$E$7,"NI",IF(BS50&lt;ESCALA!$E$8,"EP",IF(BS50&lt;ESCALA!$E$9,"C",IF(BS50&lt;ESCALA!$E$10,"R","E"))))</f>
        <v>NI</v>
      </c>
      <c r="BL50" s="267" t="str">
        <f>IF(BT50&lt;ESCALA!$E$7,"NI",IF(BT50&lt;ESCALA!$E$8,"EP",IF(BT50&lt;ESCALA!$E$9,"C",IF(BT50&lt;ESCALA!$E$10,"R","E"))))</f>
        <v>NI</v>
      </c>
      <c r="BM50" s="267" t="str">
        <f>IF(BU50&lt;ESCALA!$E$7,"NI",IF(BU50&lt;ESCALA!$E$8,"EP",IF(BU50&lt;ESCALA!$E$9,"C",IF(BU50&lt;ESCALA!$E$10,"R","E"))))</f>
        <v>NI</v>
      </c>
      <c r="BN50" s="267" t="str">
        <f>IF(BV50&lt;ESCALA!$E$7,"NI",IF(BV50&lt;ESCALA!$E$8,"EP",IF(BV50&lt;ESCALA!$E$9,"C",IF(BV50&lt;ESCALA!$E$10,"R","E"))))</f>
        <v>NI</v>
      </c>
      <c r="BO50" s="269" t="str">
        <f>IF(BW50&lt;ESCALA!$E$7,"NI",IF(BW50&lt;ESCALA!$E$8,"EP",IF(BW50&lt;ESCALA!$E$9,"C",IF(BW50&lt;ESCALA!$E$10,"R","E"))))</f>
        <v>NI</v>
      </c>
      <c r="BP50" s="302">
        <f>'3º DIV'!AJ56</f>
        <v>0</v>
      </c>
      <c r="BQ50" s="303">
        <f>'3º DIV'!AK56</f>
        <v>0</v>
      </c>
      <c r="BR50" s="303">
        <f>'3º DIV'!AL56</f>
        <v>0</v>
      </c>
      <c r="BS50" s="303">
        <f>'3º DIV'!AM56</f>
        <v>0</v>
      </c>
      <c r="BT50" s="303">
        <f>'3º DIV'!AN56</f>
        <v>0</v>
      </c>
      <c r="BU50" s="303">
        <f>'3º DIV'!AO56</f>
        <v>0</v>
      </c>
      <c r="BV50" s="303">
        <f>'3º DIV'!AP56</f>
        <v>0</v>
      </c>
      <c r="BW50" s="304">
        <f>'3º DIV'!AQ56</f>
        <v>0</v>
      </c>
    </row>
    <row r="51" spans="1:75" ht="21" customHeight="1">
      <c r="A51" s="66">
        <v>38</v>
      </c>
      <c r="B51" s="28" t="s">
        <v>138</v>
      </c>
      <c r="C51" s="44"/>
      <c r="D51" s="43"/>
      <c r="E51" s="44"/>
      <c r="F51" s="44"/>
      <c r="G51" s="44"/>
      <c r="H51" s="44"/>
      <c r="I51" s="44"/>
      <c r="J51" s="45"/>
      <c r="K51" s="51"/>
      <c r="L51" s="43"/>
      <c r="M51" s="44"/>
      <c r="N51" s="44"/>
      <c r="O51" s="44"/>
      <c r="P51" s="44"/>
      <c r="Q51" s="44"/>
      <c r="R51" s="45"/>
      <c r="S51" s="51"/>
      <c r="T51" s="43"/>
      <c r="U51" s="44"/>
      <c r="V51" s="44"/>
      <c r="W51" s="44"/>
      <c r="X51" s="44"/>
      <c r="Y51" s="44"/>
      <c r="Z51" s="45"/>
      <c r="AA51" s="51"/>
      <c r="AB51" s="43"/>
      <c r="AC51" s="44"/>
      <c r="AD51" s="44"/>
      <c r="AE51" s="44"/>
      <c r="AF51" s="44"/>
      <c r="AG51" s="44"/>
      <c r="AH51" s="45"/>
      <c r="AI51" s="129"/>
      <c r="AJ51" s="44"/>
      <c r="AK51" s="44"/>
      <c r="AL51" s="44"/>
      <c r="AM51" s="44"/>
      <c r="AN51" s="44"/>
      <c r="AO51" s="44"/>
      <c r="AP51" s="45"/>
      <c r="AQ51" s="44"/>
      <c r="AR51" s="43"/>
      <c r="AS51" s="44"/>
      <c r="AT51" s="44"/>
      <c r="AU51" s="44"/>
      <c r="AV51" s="44"/>
      <c r="AW51" s="44"/>
      <c r="AX51" s="44"/>
      <c r="AY51" s="201"/>
      <c r="AZ51" s="44"/>
      <c r="BA51" s="43"/>
      <c r="BB51" s="44"/>
      <c r="BC51" s="44"/>
      <c r="BD51" s="44"/>
      <c r="BE51" s="44"/>
      <c r="BF51" s="44"/>
      <c r="BG51" s="44"/>
      <c r="BH51" s="268" t="str">
        <f>IF(BP51&lt;ESCALA!$E$7,"NI",IF(BP51&lt;ESCALA!$E$8,"EP",IF(BP51&lt;ESCALA!$E$9,"C",IF(BP51&lt;ESCALA!$E$10,"R","E"))))</f>
        <v>NI</v>
      </c>
      <c r="BI51" s="267" t="str">
        <f>IF(BQ51&lt;ESCALA!$E$7,"NI",IF(BQ51&lt;ESCALA!$E$8,"EP",IF(BQ51&lt;ESCALA!$E$9,"C",IF(BQ51&lt;ESCALA!$E$10,"R","E"))))</f>
        <v>NI</v>
      </c>
      <c r="BJ51" s="267" t="str">
        <f>IF(BR51&lt;ESCALA!$E$7,"NI",IF(BR51&lt;ESCALA!$E$8,"EP",IF(BR51&lt;ESCALA!$E$9,"C",IF(BR51&lt;ESCALA!$E$10,"R","E"))))</f>
        <v>NI</v>
      </c>
      <c r="BK51" s="267" t="str">
        <f>IF(BS51&lt;ESCALA!$E$7,"NI",IF(BS51&lt;ESCALA!$E$8,"EP",IF(BS51&lt;ESCALA!$E$9,"C",IF(BS51&lt;ESCALA!$E$10,"R","E"))))</f>
        <v>NI</v>
      </c>
      <c r="BL51" s="267" t="str">
        <f>IF(BT51&lt;ESCALA!$E$7,"NI",IF(BT51&lt;ESCALA!$E$8,"EP",IF(BT51&lt;ESCALA!$E$9,"C",IF(BT51&lt;ESCALA!$E$10,"R","E"))))</f>
        <v>NI</v>
      </c>
      <c r="BM51" s="267" t="str">
        <f>IF(BU51&lt;ESCALA!$E$7,"NI",IF(BU51&lt;ESCALA!$E$8,"EP",IF(BU51&lt;ESCALA!$E$9,"C",IF(BU51&lt;ESCALA!$E$10,"R","E"))))</f>
        <v>NI</v>
      </c>
      <c r="BN51" s="267" t="str">
        <f>IF(BV51&lt;ESCALA!$E$7,"NI",IF(BV51&lt;ESCALA!$E$8,"EP",IF(BV51&lt;ESCALA!$E$9,"C",IF(BV51&lt;ESCALA!$E$10,"R","E"))))</f>
        <v>NI</v>
      </c>
      <c r="BO51" s="269" t="str">
        <f>IF(BW51&lt;ESCALA!$E$7,"NI",IF(BW51&lt;ESCALA!$E$8,"EP",IF(BW51&lt;ESCALA!$E$9,"C",IF(BW51&lt;ESCALA!$E$10,"R","E"))))</f>
        <v>NI</v>
      </c>
      <c r="BP51" s="302">
        <f>'3º DIV'!AJ57</f>
        <v>0</v>
      </c>
      <c r="BQ51" s="303">
        <f>'3º DIV'!AK57</f>
        <v>0</v>
      </c>
      <c r="BR51" s="303">
        <f>'3º DIV'!AL57</f>
        <v>0</v>
      </c>
      <c r="BS51" s="303">
        <f>'3º DIV'!AM57</f>
        <v>0</v>
      </c>
      <c r="BT51" s="303">
        <f>'3º DIV'!AN57</f>
        <v>0</v>
      </c>
      <c r="BU51" s="303">
        <f>'3º DIV'!AO57</f>
        <v>0</v>
      </c>
      <c r="BV51" s="303">
        <f>'3º DIV'!AP57</f>
        <v>0</v>
      </c>
      <c r="BW51" s="304">
        <f>'3º DIV'!AQ57</f>
        <v>0</v>
      </c>
    </row>
    <row r="52" spans="1:75" ht="21" customHeight="1">
      <c r="A52" s="29">
        <v>39</v>
      </c>
      <c r="B52" s="30" t="s">
        <v>139</v>
      </c>
      <c r="C52" s="52"/>
      <c r="D52" s="48"/>
      <c r="E52" s="52"/>
      <c r="F52" s="52"/>
      <c r="G52" s="52"/>
      <c r="H52" s="52"/>
      <c r="I52" s="52"/>
      <c r="J52" s="53"/>
      <c r="K52" s="54"/>
      <c r="L52" s="48"/>
      <c r="M52" s="52"/>
      <c r="N52" s="52"/>
      <c r="O52" s="52"/>
      <c r="P52" s="52"/>
      <c r="Q52" s="52"/>
      <c r="R52" s="53"/>
      <c r="S52" s="54"/>
      <c r="T52" s="48"/>
      <c r="U52" s="52"/>
      <c r="V52" s="52"/>
      <c r="W52" s="52"/>
      <c r="X52" s="52"/>
      <c r="Y52" s="52"/>
      <c r="Z52" s="53"/>
      <c r="AA52" s="54"/>
      <c r="AB52" s="48"/>
      <c r="AC52" s="52"/>
      <c r="AD52" s="52"/>
      <c r="AE52" s="52"/>
      <c r="AF52" s="52"/>
      <c r="AG52" s="52"/>
      <c r="AH52" s="53"/>
      <c r="AI52" s="130"/>
      <c r="AJ52" s="52"/>
      <c r="AK52" s="52"/>
      <c r="AL52" s="52"/>
      <c r="AM52" s="52"/>
      <c r="AN52" s="52"/>
      <c r="AO52" s="52"/>
      <c r="AP52" s="53"/>
      <c r="AQ52" s="52"/>
      <c r="AR52" s="48"/>
      <c r="AS52" s="52"/>
      <c r="AT52" s="52"/>
      <c r="AU52" s="52"/>
      <c r="AV52" s="52"/>
      <c r="AW52" s="52"/>
      <c r="AX52" s="52"/>
      <c r="AY52" s="202"/>
      <c r="AZ52" s="52"/>
      <c r="BA52" s="48"/>
      <c r="BB52" s="52"/>
      <c r="BC52" s="52"/>
      <c r="BD52" s="52"/>
      <c r="BE52" s="52"/>
      <c r="BF52" s="52"/>
      <c r="BG52" s="52"/>
      <c r="BH52" s="268" t="str">
        <f>IF(BP52&lt;ESCALA!$E$7,"NI",IF(BP52&lt;ESCALA!$E$8,"EP",IF(BP52&lt;ESCALA!$E$9,"C",IF(BP52&lt;ESCALA!$E$10,"R","E"))))</f>
        <v>NI</v>
      </c>
      <c r="BI52" s="267" t="str">
        <f>IF(BQ52&lt;ESCALA!$E$7,"NI",IF(BQ52&lt;ESCALA!$E$8,"EP",IF(BQ52&lt;ESCALA!$E$9,"C",IF(BQ52&lt;ESCALA!$E$10,"R","E"))))</f>
        <v>NI</v>
      </c>
      <c r="BJ52" s="267" t="str">
        <f>IF(BR52&lt;ESCALA!$E$7,"NI",IF(BR52&lt;ESCALA!$E$8,"EP",IF(BR52&lt;ESCALA!$E$9,"C",IF(BR52&lt;ESCALA!$E$10,"R","E"))))</f>
        <v>NI</v>
      </c>
      <c r="BK52" s="267" t="str">
        <f>IF(BS52&lt;ESCALA!$E$7,"NI",IF(BS52&lt;ESCALA!$E$8,"EP",IF(BS52&lt;ESCALA!$E$9,"C",IF(BS52&lt;ESCALA!$E$10,"R","E"))))</f>
        <v>NI</v>
      </c>
      <c r="BL52" s="267" t="str">
        <f>IF(BT52&lt;ESCALA!$E$7,"NI",IF(BT52&lt;ESCALA!$E$8,"EP",IF(BT52&lt;ESCALA!$E$9,"C",IF(BT52&lt;ESCALA!$E$10,"R","E"))))</f>
        <v>NI</v>
      </c>
      <c r="BM52" s="267" t="str">
        <f>IF(BU52&lt;ESCALA!$E$7,"NI",IF(BU52&lt;ESCALA!$E$8,"EP",IF(BU52&lt;ESCALA!$E$9,"C",IF(BU52&lt;ESCALA!$E$10,"R","E"))))</f>
        <v>NI</v>
      </c>
      <c r="BN52" s="267" t="str">
        <f>IF(BV52&lt;ESCALA!$E$7,"NI",IF(BV52&lt;ESCALA!$E$8,"EP",IF(BV52&lt;ESCALA!$E$9,"C",IF(BV52&lt;ESCALA!$E$10,"R","E"))))</f>
        <v>NI</v>
      </c>
      <c r="BO52" s="269" t="str">
        <f>IF(BW52&lt;ESCALA!$E$7,"NI",IF(BW52&lt;ESCALA!$E$8,"EP",IF(BW52&lt;ESCALA!$E$9,"C",IF(BW52&lt;ESCALA!$E$10,"R","E"))))</f>
        <v>NI</v>
      </c>
      <c r="BP52" s="302">
        <f>'3º DIV'!AJ58</f>
        <v>0</v>
      </c>
      <c r="BQ52" s="303">
        <f>'3º DIV'!AK58</f>
        <v>0</v>
      </c>
      <c r="BR52" s="303">
        <f>'3º DIV'!AL58</f>
        <v>0</v>
      </c>
      <c r="BS52" s="303">
        <f>'3º DIV'!AM58</f>
        <v>0</v>
      </c>
      <c r="BT52" s="303">
        <f>'3º DIV'!AN58</f>
        <v>0</v>
      </c>
      <c r="BU52" s="303">
        <f>'3º DIV'!AO58</f>
        <v>0</v>
      </c>
      <c r="BV52" s="303">
        <f>'3º DIV'!AP58</f>
        <v>0</v>
      </c>
      <c r="BW52" s="304">
        <f>'3º DIV'!AQ58</f>
        <v>0</v>
      </c>
    </row>
    <row r="53" spans="1:75" ht="21" customHeight="1" thickBot="1">
      <c r="A53" s="67">
        <v>40</v>
      </c>
      <c r="B53" s="31" t="s">
        <v>140</v>
      </c>
      <c r="C53" s="58"/>
      <c r="D53" s="59"/>
      <c r="E53" s="58"/>
      <c r="F53" s="58"/>
      <c r="G53" s="58"/>
      <c r="H53" s="58"/>
      <c r="I53" s="58"/>
      <c r="J53" s="60"/>
      <c r="K53" s="61"/>
      <c r="L53" s="59"/>
      <c r="M53" s="58"/>
      <c r="N53" s="58"/>
      <c r="O53" s="58"/>
      <c r="P53" s="58"/>
      <c r="Q53" s="58"/>
      <c r="R53" s="60"/>
      <c r="S53" s="61"/>
      <c r="T53" s="59"/>
      <c r="U53" s="58"/>
      <c r="V53" s="58"/>
      <c r="W53" s="58"/>
      <c r="X53" s="58"/>
      <c r="Y53" s="58"/>
      <c r="Z53" s="60"/>
      <c r="AA53" s="61"/>
      <c r="AB53" s="59"/>
      <c r="AC53" s="58"/>
      <c r="AD53" s="58"/>
      <c r="AE53" s="58"/>
      <c r="AF53" s="58"/>
      <c r="AG53" s="58"/>
      <c r="AH53" s="60"/>
      <c r="AI53" s="61"/>
      <c r="AJ53" s="58"/>
      <c r="AK53" s="58"/>
      <c r="AL53" s="58"/>
      <c r="AM53" s="58"/>
      <c r="AN53" s="58"/>
      <c r="AO53" s="58"/>
      <c r="AP53" s="60"/>
      <c r="AQ53" s="58"/>
      <c r="AR53" s="59"/>
      <c r="AS53" s="58"/>
      <c r="AT53" s="58"/>
      <c r="AU53" s="58"/>
      <c r="AV53" s="58"/>
      <c r="AW53" s="58"/>
      <c r="AX53" s="58"/>
      <c r="AY53" s="203"/>
      <c r="AZ53" s="58"/>
      <c r="BA53" s="59"/>
      <c r="BB53" s="58"/>
      <c r="BC53" s="58"/>
      <c r="BD53" s="58"/>
      <c r="BE53" s="58"/>
      <c r="BF53" s="58"/>
      <c r="BG53" s="58"/>
      <c r="BH53" s="260" t="str">
        <f>IF(BP53&lt;ESCALA!$E$7,"NI",IF(BP53&lt;ESCALA!$E$8,"EP",IF(BP53&lt;ESCALA!$E$9,"C",IF(BP53&lt;ESCALA!$E$10,"R","E"))))</f>
        <v>NI</v>
      </c>
      <c r="BI53" s="261" t="str">
        <f>IF(BQ53&lt;ESCALA!$E$7,"NI",IF(BQ53&lt;ESCALA!$E$8,"EP",IF(BQ53&lt;ESCALA!$E$9,"C",IF(BQ53&lt;ESCALA!$E$10,"R","E"))))</f>
        <v>NI</v>
      </c>
      <c r="BJ53" s="261" t="str">
        <f>IF(BR53&lt;ESCALA!$E$7,"NI",IF(BR53&lt;ESCALA!$E$8,"EP",IF(BR53&lt;ESCALA!$E$9,"C",IF(BR53&lt;ESCALA!$E$10,"R","E"))))</f>
        <v>NI</v>
      </c>
      <c r="BK53" s="261" t="str">
        <f>IF(BS53&lt;ESCALA!$E$7,"NI",IF(BS53&lt;ESCALA!$E$8,"EP",IF(BS53&lt;ESCALA!$E$9,"C",IF(BS53&lt;ESCALA!$E$10,"R","E"))))</f>
        <v>NI</v>
      </c>
      <c r="BL53" s="261" t="str">
        <f>IF(BT53&lt;ESCALA!$E$7,"NI",IF(BT53&lt;ESCALA!$E$8,"EP",IF(BT53&lt;ESCALA!$E$9,"C",IF(BT53&lt;ESCALA!$E$10,"R","E"))))</f>
        <v>NI</v>
      </c>
      <c r="BM53" s="261" t="str">
        <f>IF(BU53&lt;ESCALA!$E$7,"NI",IF(BU53&lt;ESCALA!$E$8,"EP",IF(BU53&lt;ESCALA!$E$9,"C",IF(BU53&lt;ESCALA!$E$10,"R","E"))))</f>
        <v>NI</v>
      </c>
      <c r="BN53" s="261" t="str">
        <f>IF(BV53&lt;ESCALA!$E$7,"NI",IF(BV53&lt;ESCALA!$E$8,"EP",IF(BV53&lt;ESCALA!$E$9,"C",IF(BV53&lt;ESCALA!$E$10,"R","E"))))</f>
        <v>NI</v>
      </c>
      <c r="BO53" s="262" t="str">
        <f>IF(BW53&lt;ESCALA!$E$7,"NI",IF(BW53&lt;ESCALA!$E$8,"EP",IF(BW53&lt;ESCALA!$E$9,"C",IF(BW53&lt;ESCALA!$E$10,"R","E"))))</f>
        <v>NI</v>
      </c>
      <c r="BP53" s="305">
        <f>'3º DIV'!AJ59</f>
        <v>0</v>
      </c>
      <c r="BQ53" s="306">
        <f>'3º DIV'!AK59</f>
        <v>0</v>
      </c>
      <c r="BR53" s="306">
        <f>'3º DIV'!AL59</f>
        <v>0</v>
      </c>
      <c r="BS53" s="306">
        <f>'3º DIV'!AM59</f>
        <v>0</v>
      </c>
      <c r="BT53" s="306">
        <f>'3º DIV'!AN59</f>
        <v>0</v>
      </c>
      <c r="BU53" s="306">
        <f>'3º DIV'!AO59</f>
        <v>0</v>
      </c>
      <c r="BV53" s="306">
        <f>'3º DIV'!AP59</f>
        <v>0</v>
      </c>
      <c r="BW53" s="307">
        <f>'3º DIV'!AQ59</f>
        <v>0</v>
      </c>
    </row>
  </sheetData>
  <mergeCells count="17">
    <mergeCell ref="BP11:BW12"/>
    <mergeCell ref="C12:J12"/>
    <mergeCell ref="K12:R12"/>
    <mergeCell ref="S12:Z12"/>
    <mergeCell ref="AA12:AH12"/>
    <mergeCell ref="AI12:AP12"/>
    <mergeCell ref="BH11:BO12"/>
    <mergeCell ref="A11:B12"/>
    <mergeCell ref="C11:AX11"/>
    <mergeCell ref="AQ12:AX12"/>
    <mergeCell ref="E7:H7"/>
    <mergeCell ref="AY11:BG12"/>
    <mergeCell ref="BH4:BI5"/>
    <mergeCell ref="BH7:BI9"/>
    <mergeCell ref="C7:D7"/>
    <mergeCell ref="C9:D9"/>
    <mergeCell ref="E9:G9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Materia no válida" error="Introducir una materia válida del currículo para el nivel seleccionado" xr:uid="{B8545821-888E-594A-A2BB-7D2A093E708A}">
          <x14:formula1>
            <xm:f>'3º DIV'!$B$10:$B$13</xm:f>
          </x14:formula1>
          <xm:sqref>AY14:AY53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AB36A-67C5-354B-B03A-9AF090335038}">
  <dimension ref="A3:CP53"/>
  <sheetViews>
    <sheetView showGridLines="0" workbookViewId="0">
      <pane xSplit="2" ySplit="13" topLeftCell="C14" activePane="bottomRight" state="frozen"/>
      <selection pane="topRight" activeCell="C1" sqref="C1"/>
      <selection pane="bottomLeft" activeCell="A6" sqref="A6"/>
      <selection pane="bottomRight" activeCell="CA4" sqref="CA4:CM9"/>
    </sheetView>
  </sheetViews>
  <sheetFormatPr baseColWidth="10" defaultRowHeight="16"/>
  <cols>
    <col min="1" max="1" width="3.33203125" bestFit="1" customWidth="1"/>
    <col min="2" max="2" width="41.1640625" bestFit="1" customWidth="1"/>
    <col min="3" max="3" width="5.33203125" bestFit="1" customWidth="1"/>
    <col min="4" max="4" width="5.1640625" bestFit="1" customWidth="1"/>
    <col min="5" max="5" width="6.6640625" bestFit="1" customWidth="1"/>
    <col min="6" max="6" width="5.1640625" bestFit="1" customWidth="1"/>
    <col min="7" max="7" width="8.1640625" bestFit="1" customWidth="1"/>
    <col min="8" max="9" width="5.1640625" bestFit="1" customWidth="1"/>
    <col min="10" max="10" width="7" bestFit="1" customWidth="1"/>
    <col min="11" max="11" width="5.33203125" bestFit="1" customWidth="1"/>
    <col min="12" max="12" width="5.1640625" bestFit="1" customWidth="1"/>
    <col min="13" max="13" width="6.6640625" bestFit="1" customWidth="1"/>
    <col min="14" max="14" width="5.1640625" bestFit="1" customWidth="1"/>
    <col min="15" max="15" width="8.1640625" bestFit="1" customWidth="1"/>
    <col min="16" max="17" width="5.1640625" bestFit="1" customWidth="1"/>
    <col min="18" max="18" width="7" bestFit="1" customWidth="1"/>
    <col min="19" max="19" width="5.33203125" bestFit="1" customWidth="1"/>
    <col min="20" max="20" width="5.1640625" bestFit="1" customWidth="1"/>
    <col min="21" max="21" width="6.6640625" bestFit="1" customWidth="1"/>
    <col min="22" max="22" width="5.1640625" bestFit="1" customWidth="1"/>
    <col min="23" max="23" width="8.33203125" bestFit="1" customWidth="1"/>
    <col min="24" max="25" width="5.1640625" bestFit="1" customWidth="1"/>
    <col min="26" max="26" width="7" bestFit="1" customWidth="1"/>
    <col min="27" max="27" width="5.33203125" bestFit="1" customWidth="1"/>
    <col min="28" max="28" width="5.1640625" bestFit="1" customWidth="1"/>
    <col min="29" max="29" width="6.6640625" bestFit="1" customWidth="1"/>
    <col min="30" max="30" width="5.1640625" bestFit="1" customWidth="1"/>
    <col min="31" max="31" width="8.33203125" bestFit="1" customWidth="1"/>
    <col min="32" max="33" width="5.1640625" bestFit="1" customWidth="1"/>
    <col min="34" max="34" width="7" bestFit="1" customWidth="1"/>
    <col min="35" max="35" width="6.33203125" bestFit="1" customWidth="1"/>
    <col min="36" max="36" width="5.1640625" bestFit="1" customWidth="1"/>
    <col min="37" max="37" width="6.6640625" bestFit="1" customWidth="1"/>
    <col min="38" max="38" width="5.1640625" bestFit="1" customWidth="1"/>
    <col min="39" max="39" width="8.33203125" bestFit="1" customWidth="1"/>
    <col min="40" max="41" width="5.1640625" bestFit="1" customWidth="1"/>
    <col min="42" max="42" width="7" bestFit="1" customWidth="1"/>
    <col min="43" max="43" width="48" style="204" bestFit="1" customWidth="1"/>
    <col min="44" max="47" width="7" customWidth="1"/>
    <col min="48" max="48" width="8.33203125" bestFit="1" customWidth="1"/>
    <col min="49" max="51" width="7" customWidth="1"/>
    <col min="52" max="52" width="48" style="204" bestFit="1" customWidth="1"/>
    <col min="53" max="56" width="7" customWidth="1"/>
    <col min="57" max="57" width="8.33203125" bestFit="1" customWidth="1"/>
    <col min="58" max="60" width="7" customWidth="1"/>
    <col min="61" max="61" width="42.83203125" style="204" customWidth="1"/>
    <col min="62" max="65" width="7" customWidth="1"/>
    <col min="66" max="66" width="9" customWidth="1"/>
    <col min="67" max="69" width="7" customWidth="1"/>
    <col min="70" max="70" width="34.33203125" style="204" customWidth="1"/>
    <col min="71" max="74" width="7" customWidth="1"/>
    <col min="75" max="75" width="8.33203125" bestFit="1" customWidth="1"/>
    <col min="76" max="78" width="7" customWidth="1"/>
    <col min="79" max="86" width="9.1640625" customWidth="1"/>
  </cols>
  <sheetData>
    <row r="3" spans="1:94" ht="17" thickBot="1"/>
    <row r="4" spans="1:94" ht="16" customHeight="1">
      <c r="CA4" s="322" t="s">
        <v>213</v>
      </c>
      <c r="CB4" s="323"/>
      <c r="CC4" s="323"/>
      <c r="CD4" s="286" t="s">
        <v>214</v>
      </c>
      <c r="CE4" s="286"/>
      <c r="CF4" s="286"/>
      <c r="CG4" s="286"/>
      <c r="CH4" s="286"/>
      <c r="CI4" s="286"/>
      <c r="CJ4" s="286"/>
      <c r="CK4" s="286"/>
      <c r="CL4" s="286"/>
      <c r="CM4" s="287"/>
    </row>
    <row r="5" spans="1:94" ht="17" thickBot="1">
      <c r="CA5" s="324"/>
      <c r="CB5" s="325"/>
      <c r="CC5" s="325"/>
      <c r="CD5" s="288" t="s">
        <v>215</v>
      </c>
      <c r="CE5" s="288"/>
      <c r="CF5" s="288"/>
      <c r="CG5" s="288"/>
      <c r="CH5" s="288"/>
      <c r="CI5" s="288"/>
      <c r="CJ5" s="288"/>
      <c r="CK5" s="288"/>
      <c r="CL5" s="288"/>
      <c r="CM5" s="289"/>
    </row>
    <row r="6" spans="1:94" ht="19" thickBot="1">
      <c r="C6" s="353" t="s">
        <v>174</v>
      </c>
      <c r="D6" s="353"/>
      <c r="E6" s="351" t="s">
        <v>175</v>
      </c>
      <c r="F6" s="351"/>
      <c r="CA6" s="276"/>
      <c r="CB6" s="276"/>
      <c r="CD6" s="277"/>
      <c r="CE6" s="278"/>
      <c r="CF6" s="278"/>
      <c r="CG6" s="279"/>
      <c r="CH6" s="279"/>
      <c r="CI6" s="279"/>
    </row>
    <row r="7" spans="1:94" ht="16" customHeight="1">
      <c r="CA7" s="326" t="s">
        <v>216</v>
      </c>
      <c r="CB7" s="327"/>
      <c r="CC7" s="327"/>
      <c r="CD7" s="280" t="s">
        <v>217</v>
      </c>
      <c r="CE7" s="280"/>
      <c r="CF7" s="280"/>
      <c r="CG7" s="280"/>
      <c r="CH7" s="280"/>
      <c r="CI7" s="280"/>
      <c r="CJ7" s="280"/>
      <c r="CK7" s="280"/>
      <c r="CL7" s="280"/>
      <c r="CM7" s="281"/>
    </row>
    <row r="8" spans="1:94" ht="33" customHeight="1">
      <c r="B8" s="38"/>
      <c r="C8" s="353" t="s">
        <v>172</v>
      </c>
      <c r="D8" s="353"/>
      <c r="E8" s="351" t="s">
        <v>176</v>
      </c>
      <c r="F8" s="351"/>
      <c r="G8" s="351"/>
      <c r="CA8" s="328"/>
      <c r="CB8" s="329"/>
      <c r="CC8" s="329"/>
      <c r="CD8" s="285" t="s">
        <v>218</v>
      </c>
      <c r="CE8" s="285"/>
      <c r="CF8" s="285"/>
      <c r="CG8" s="285"/>
      <c r="CH8" s="285"/>
      <c r="CI8" s="285"/>
      <c r="CJ8" s="285"/>
      <c r="CK8" s="285"/>
      <c r="CL8" s="285"/>
      <c r="CM8" s="282"/>
    </row>
    <row r="9" spans="1:94" ht="17" customHeight="1" thickBot="1">
      <c r="B9" s="38"/>
      <c r="C9" s="125"/>
      <c r="D9" s="125"/>
      <c r="E9" s="124"/>
      <c r="F9" s="124"/>
      <c r="G9" s="124"/>
      <c r="CA9" s="330"/>
      <c r="CB9" s="331"/>
      <c r="CC9" s="331"/>
      <c r="CD9" s="283" t="s">
        <v>219</v>
      </c>
      <c r="CE9" s="283"/>
      <c r="CF9" s="283"/>
      <c r="CG9" s="283"/>
      <c r="CH9" s="283"/>
      <c r="CI9" s="283"/>
      <c r="CJ9" s="283"/>
      <c r="CK9" s="283"/>
      <c r="CL9" s="283"/>
      <c r="CM9" s="284"/>
    </row>
    <row r="10" spans="1:94" ht="17" thickBot="1"/>
    <row r="11" spans="1:94" ht="28" customHeight="1" thickBot="1">
      <c r="A11" s="332" t="s">
        <v>182</v>
      </c>
      <c r="B11" s="333"/>
      <c r="C11" s="337" t="s">
        <v>177</v>
      </c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8"/>
      <c r="AQ11" s="359" t="s">
        <v>157</v>
      </c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  <c r="BQ11" s="361"/>
      <c r="BR11" s="362" t="s">
        <v>160</v>
      </c>
      <c r="BS11" s="363"/>
      <c r="BT11" s="363"/>
      <c r="BU11" s="363"/>
      <c r="BV11" s="363"/>
      <c r="BW11" s="363"/>
      <c r="BX11" s="363"/>
      <c r="BY11" s="363"/>
      <c r="BZ11" s="364"/>
      <c r="CA11" s="316" t="s">
        <v>212</v>
      </c>
      <c r="CB11" s="317"/>
      <c r="CC11" s="317"/>
      <c r="CD11" s="317"/>
      <c r="CE11" s="317"/>
      <c r="CF11" s="317"/>
      <c r="CG11" s="317"/>
      <c r="CH11" s="318"/>
      <c r="CI11" s="345" t="s">
        <v>220</v>
      </c>
      <c r="CJ11" s="346"/>
      <c r="CK11" s="346"/>
      <c r="CL11" s="346"/>
      <c r="CM11" s="346"/>
      <c r="CN11" s="346"/>
      <c r="CO11" s="346"/>
      <c r="CP11" s="347"/>
    </row>
    <row r="12" spans="1:94" ht="33" customHeight="1" thickBot="1">
      <c r="A12" s="334"/>
      <c r="B12" s="335"/>
      <c r="C12" s="368" t="s">
        <v>80</v>
      </c>
      <c r="D12" s="368"/>
      <c r="E12" s="368"/>
      <c r="F12" s="368"/>
      <c r="G12" s="368"/>
      <c r="H12" s="368"/>
      <c r="I12" s="368"/>
      <c r="J12" s="368"/>
      <c r="K12" s="336" t="s">
        <v>82</v>
      </c>
      <c r="L12" s="337"/>
      <c r="M12" s="337"/>
      <c r="N12" s="337"/>
      <c r="O12" s="337"/>
      <c r="P12" s="337"/>
      <c r="Q12" s="337"/>
      <c r="R12" s="338"/>
      <c r="S12" s="336" t="s">
        <v>141</v>
      </c>
      <c r="T12" s="337"/>
      <c r="U12" s="337"/>
      <c r="V12" s="337"/>
      <c r="W12" s="337"/>
      <c r="X12" s="337"/>
      <c r="Y12" s="337"/>
      <c r="Z12" s="338"/>
      <c r="AA12" s="336" t="s">
        <v>79</v>
      </c>
      <c r="AB12" s="337"/>
      <c r="AC12" s="337"/>
      <c r="AD12" s="337"/>
      <c r="AE12" s="337"/>
      <c r="AF12" s="337"/>
      <c r="AG12" s="337"/>
      <c r="AH12" s="338"/>
      <c r="AI12" s="336" t="s">
        <v>77</v>
      </c>
      <c r="AJ12" s="337"/>
      <c r="AK12" s="337"/>
      <c r="AL12" s="337"/>
      <c r="AM12" s="337"/>
      <c r="AN12" s="337"/>
      <c r="AO12" s="337"/>
      <c r="AP12" s="338"/>
      <c r="AQ12" s="359" t="s">
        <v>185</v>
      </c>
      <c r="AR12" s="360"/>
      <c r="AS12" s="360"/>
      <c r="AT12" s="360"/>
      <c r="AU12" s="360"/>
      <c r="AV12" s="360"/>
      <c r="AW12" s="360"/>
      <c r="AX12" s="360"/>
      <c r="AY12" s="361"/>
      <c r="AZ12" s="339" t="s">
        <v>186</v>
      </c>
      <c r="BA12" s="360"/>
      <c r="BB12" s="360"/>
      <c r="BC12" s="360"/>
      <c r="BD12" s="360"/>
      <c r="BE12" s="360"/>
      <c r="BF12" s="360"/>
      <c r="BG12" s="360"/>
      <c r="BH12" s="361"/>
      <c r="BI12" s="359" t="s">
        <v>187</v>
      </c>
      <c r="BJ12" s="360"/>
      <c r="BK12" s="360"/>
      <c r="BL12" s="360"/>
      <c r="BM12" s="360"/>
      <c r="BN12" s="360"/>
      <c r="BO12" s="360"/>
      <c r="BP12" s="360"/>
      <c r="BQ12" s="361"/>
      <c r="BR12" s="365"/>
      <c r="BS12" s="366"/>
      <c r="BT12" s="366"/>
      <c r="BU12" s="366"/>
      <c r="BV12" s="366"/>
      <c r="BW12" s="366"/>
      <c r="BX12" s="366"/>
      <c r="BY12" s="366"/>
      <c r="BZ12" s="367"/>
      <c r="CA12" s="319"/>
      <c r="CB12" s="320"/>
      <c r="CC12" s="320"/>
      <c r="CD12" s="320"/>
      <c r="CE12" s="320"/>
      <c r="CF12" s="320"/>
      <c r="CG12" s="320"/>
      <c r="CH12" s="321"/>
      <c r="CI12" s="348"/>
      <c r="CJ12" s="349"/>
      <c r="CK12" s="349"/>
      <c r="CL12" s="349"/>
      <c r="CM12" s="349"/>
      <c r="CN12" s="349"/>
      <c r="CO12" s="349"/>
      <c r="CP12" s="350"/>
    </row>
    <row r="13" spans="1:94" s="216" customFormat="1" ht="32" customHeight="1" thickBot="1">
      <c r="A13" s="209" t="s">
        <v>0</v>
      </c>
      <c r="B13" s="210" t="s">
        <v>93</v>
      </c>
      <c r="C13" s="211" t="s">
        <v>94</v>
      </c>
      <c r="D13" s="212" t="s">
        <v>95</v>
      </c>
      <c r="E13" s="212" t="s">
        <v>96</v>
      </c>
      <c r="F13" s="212" t="s">
        <v>97</v>
      </c>
      <c r="G13" s="212" t="s">
        <v>98</v>
      </c>
      <c r="H13" s="212" t="s">
        <v>99</v>
      </c>
      <c r="I13" s="212" t="s">
        <v>100</v>
      </c>
      <c r="J13" s="213" t="s">
        <v>72</v>
      </c>
      <c r="K13" s="211" t="s">
        <v>94</v>
      </c>
      <c r="L13" s="212" t="s">
        <v>95</v>
      </c>
      <c r="M13" s="212" t="s">
        <v>96</v>
      </c>
      <c r="N13" s="212" t="s">
        <v>97</v>
      </c>
      <c r="O13" s="212" t="s">
        <v>98</v>
      </c>
      <c r="P13" s="212" t="s">
        <v>99</v>
      </c>
      <c r="Q13" s="212" t="s">
        <v>100</v>
      </c>
      <c r="R13" s="213" t="s">
        <v>72</v>
      </c>
      <c r="S13" s="211" t="s">
        <v>94</v>
      </c>
      <c r="T13" s="212" t="s">
        <v>95</v>
      </c>
      <c r="U13" s="212" t="s">
        <v>96</v>
      </c>
      <c r="V13" s="212" t="s">
        <v>97</v>
      </c>
      <c r="W13" s="212" t="s">
        <v>98</v>
      </c>
      <c r="X13" s="212" t="s">
        <v>99</v>
      </c>
      <c r="Y13" s="212" t="s">
        <v>100</v>
      </c>
      <c r="Z13" s="213" t="s">
        <v>72</v>
      </c>
      <c r="AA13" s="211" t="s">
        <v>94</v>
      </c>
      <c r="AB13" s="212" t="s">
        <v>95</v>
      </c>
      <c r="AC13" s="212" t="s">
        <v>96</v>
      </c>
      <c r="AD13" s="212" t="s">
        <v>97</v>
      </c>
      <c r="AE13" s="212" t="s">
        <v>98</v>
      </c>
      <c r="AF13" s="212" t="s">
        <v>99</v>
      </c>
      <c r="AG13" s="212" t="s">
        <v>100</v>
      </c>
      <c r="AH13" s="213" t="s">
        <v>72</v>
      </c>
      <c r="AI13" s="211" t="s">
        <v>94</v>
      </c>
      <c r="AJ13" s="212" t="s">
        <v>95</v>
      </c>
      <c r="AK13" s="212" t="s">
        <v>96</v>
      </c>
      <c r="AL13" s="212" t="s">
        <v>97</v>
      </c>
      <c r="AM13" s="212" t="s">
        <v>98</v>
      </c>
      <c r="AN13" s="212" t="s">
        <v>99</v>
      </c>
      <c r="AO13" s="212" t="s">
        <v>100</v>
      </c>
      <c r="AP13" s="213" t="s">
        <v>72</v>
      </c>
      <c r="AQ13" s="214" t="s">
        <v>166</v>
      </c>
      <c r="AR13" s="211" t="s">
        <v>94</v>
      </c>
      <c r="AS13" s="212" t="s">
        <v>95</v>
      </c>
      <c r="AT13" s="212" t="s">
        <v>96</v>
      </c>
      <c r="AU13" s="212" t="s">
        <v>97</v>
      </c>
      <c r="AV13" s="212" t="s">
        <v>98</v>
      </c>
      <c r="AW13" s="212" t="s">
        <v>99</v>
      </c>
      <c r="AX13" s="212" t="s">
        <v>100</v>
      </c>
      <c r="AY13" s="212" t="s">
        <v>72</v>
      </c>
      <c r="AZ13" s="217" t="s">
        <v>167</v>
      </c>
      <c r="BA13" s="212" t="s">
        <v>94</v>
      </c>
      <c r="BB13" s="212" t="s">
        <v>95</v>
      </c>
      <c r="BC13" s="212" t="s">
        <v>96</v>
      </c>
      <c r="BD13" s="212" t="s">
        <v>97</v>
      </c>
      <c r="BE13" s="212" t="s">
        <v>98</v>
      </c>
      <c r="BF13" s="212" t="s">
        <v>99</v>
      </c>
      <c r="BG13" s="212" t="s">
        <v>100</v>
      </c>
      <c r="BH13" s="213" t="s">
        <v>72</v>
      </c>
      <c r="BI13" s="214" t="s">
        <v>168</v>
      </c>
      <c r="BJ13" s="211" t="s">
        <v>94</v>
      </c>
      <c r="BK13" s="212" t="s">
        <v>95</v>
      </c>
      <c r="BL13" s="212" t="s">
        <v>96</v>
      </c>
      <c r="BM13" s="212" t="s">
        <v>97</v>
      </c>
      <c r="BN13" s="212" t="s">
        <v>98</v>
      </c>
      <c r="BO13" s="212" t="s">
        <v>99</v>
      </c>
      <c r="BP13" s="212" t="s">
        <v>100</v>
      </c>
      <c r="BQ13" s="213" t="s">
        <v>72</v>
      </c>
      <c r="BR13" s="215" t="s">
        <v>142</v>
      </c>
      <c r="BS13" s="211" t="s">
        <v>94</v>
      </c>
      <c r="BT13" s="212" t="s">
        <v>95</v>
      </c>
      <c r="BU13" s="212" t="s">
        <v>96</v>
      </c>
      <c r="BV13" s="212" t="s">
        <v>97</v>
      </c>
      <c r="BW13" s="212" t="s">
        <v>98</v>
      </c>
      <c r="BX13" s="212" t="s">
        <v>99</v>
      </c>
      <c r="BY13" s="212" t="s">
        <v>100</v>
      </c>
      <c r="BZ13" s="213" t="s">
        <v>72</v>
      </c>
      <c r="CA13" s="270" t="s">
        <v>94</v>
      </c>
      <c r="CB13" s="271" t="s">
        <v>95</v>
      </c>
      <c r="CC13" s="271" t="s">
        <v>96</v>
      </c>
      <c r="CD13" s="271" t="s">
        <v>97</v>
      </c>
      <c r="CE13" s="271" t="s">
        <v>98</v>
      </c>
      <c r="CF13" s="271" t="s">
        <v>99</v>
      </c>
      <c r="CG13" s="271" t="s">
        <v>100</v>
      </c>
      <c r="CH13" s="272" t="s">
        <v>72</v>
      </c>
      <c r="CI13" s="308" t="s">
        <v>94</v>
      </c>
      <c r="CJ13" s="309" t="s">
        <v>95</v>
      </c>
      <c r="CK13" s="309" t="s">
        <v>96</v>
      </c>
      <c r="CL13" s="309" t="s">
        <v>97</v>
      </c>
      <c r="CM13" s="309" t="s">
        <v>98</v>
      </c>
      <c r="CN13" s="309" t="s">
        <v>99</v>
      </c>
      <c r="CO13" s="309" t="s">
        <v>100</v>
      </c>
      <c r="CP13" s="310" t="s">
        <v>72</v>
      </c>
    </row>
    <row r="14" spans="1:94" ht="21" customHeight="1">
      <c r="A14" s="64">
        <v>1</v>
      </c>
      <c r="B14" s="26" t="s">
        <v>101</v>
      </c>
      <c r="C14" s="39">
        <v>5</v>
      </c>
      <c r="D14" s="40">
        <v>5</v>
      </c>
      <c r="E14" s="40">
        <v>5</v>
      </c>
      <c r="F14" s="40">
        <v>5</v>
      </c>
      <c r="G14" s="40">
        <v>5</v>
      </c>
      <c r="H14" s="40">
        <v>5</v>
      </c>
      <c r="I14" s="40">
        <v>5</v>
      </c>
      <c r="J14" s="41">
        <v>5</v>
      </c>
      <c r="K14" s="39">
        <v>5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1">
        <v>5</v>
      </c>
      <c r="S14" s="39">
        <v>5</v>
      </c>
      <c r="T14" s="40">
        <v>5</v>
      </c>
      <c r="U14" s="40">
        <v>5</v>
      </c>
      <c r="V14" s="40">
        <v>5</v>
      </c>
      <c r="W14" s="40">
        <v>5</v>
      </c>
      <c r="X14" s="40">
        <v>5</v>
      </c>
      <c r="Y14" s="40">
        <v>5</v>
      </c>
      <c r="Z14" s="41">
        <v>5</v>
      </c>
      <c r="AA14" s="39">
        <v>5</v>
      </c>
      <c r="AB14" s="40">
        <v>5</v>
      </c>
      <c r="AC14" s="40">
        <v>5</v>
      </c>
      <c r="AD14" s="40">
        <v>5</v>
      </c>
      <c r="AE14" s="40">
        <v>5</v>
      </c>
      <c r="AF14" s="40">
        <v>5</v>
      </c>
      <c r="AG14" s="40">
        <v>5</v>
      </c>
      <c r="AH14" s="41">
        <v>5</v>
      </c>
      <c r="AI14" s="39">
        <v>5</v>
      </c>
      <c r="AJ14" s="40">
        <v>5</v>
      </c>
      <c r="AK14" s="40">
        <v>5</v>
      </c>
      <c r="AL14" s="40">
        <v>5</v>
      </c>
      <c r="AM14" s="40">
        <v>5</v>
      </c>
      <c r="AN14" s="40">
        <v>5</v>
      </c>
      <c r="AO14" s="40">
        <v>5</v>
      </c>
      <c r="AP14" s="40">
        <v>5</v>
      </c>
      <c r="AQ14" s="200"/>
      <c r="AR14" s="39">
        <v>5</v>
      </c>
      <c r="AS14" s="40">
        <v>5</v>
      </c>
      <c r="AT14" s="40">
        <v>5</v>
      </c>
      <c r="AU14" s="40">
        <v>5</v>
      </c>
      <c r="AV14" s="40">
        <v>5</v>
      </c>
      <c r="AW14" s="40">
        <v>5</v>
      </c>
      <c r="AX14" s="40">
        <v>5</v>
      </c>
      <c r="AY14" s="40">
        <v>5</v>
      </c>
      <c r="AZ14" s="207"/>
      <c r="BA14" s="39">
        <v>5</v>
      </c>
      <c r="BB14" s="40">
        <v>5</v>
      </c>
      <c r="BC14" s="40">
        <v>5</v>
      </c>
      <c r="BD14" s="40">
        <v>5</v>
      </c>
      <c r="BE14" s="40">
        <v>5</v>
      </c>
      <c r="BF14" s="40">
        <v>5</v>
      </c>
      <c r="BG14" s="40">
        <v>5</v>
      </c>
      <c r="BH14" s="40">
        <v>5</v>
      </c>
      <c r="BI14" s="200"/>
      <c r="BJ14" s="39">
        <v>5</v>
      </c>
      <c r="BK14" s="40">
        <v>5</v>
      </c>
      <c r="BL14" s="40">
        <v>5</v>
      </c>
      <c r="BM14" s="40">
        <v>5</v>
      </c>
      <c r="BN14" s="40">
        <v>5</v>
      </c>
      <c r="BO14" s="40">
        <v>5</v>
      </c>
      <c r="BP14" s="40">
        <v>5</v>
      </c>
      <c r="BQ14" s="40">
        <v>5</v>
      </c>
      <c r="BR14" s="207"/>
      <c r="BS14" s="39">
        <v>5</v>
      </c>
      <c r="BT14" s="40">
        <v>5</v>
      </c>
      <c r="BU14" s="40">
        <v>5</v>
      </c>
      <c r="BV14" s="40">
        <v>5</v>
      </c>
      <c r="BW14" s="40">
        <v>5</v>
      </c>
      <c r="BX14" s="40">
        <v>5</v>
      </c>
      <c r="BY14" s="40">
        <v>5</v>
      </c>
      <c r="BZ14" s="40">
        <v>5</v>
      </c>
      <c r="CA14" s="257" t="str">
        <f>IF(CI14&lt;ESCALA!$E$7,"NI",IF(CI14&lt;ESCALA!$E$8,"EP",IF(CI14&lt;ESCALA!$E$9,"C",IF(CI14&lt;ESCALA!$E$10,"R","E"))))</f>
        <v>E</v>
      </c>
      <c r="CB14" s="258" t="str">
        <f>IF(CJ14&lt;ESCALA!$E$7,"NI",IF(CJ14&lt;ESCALA!$E$8,"EP",IF(CJ14&lt;ESCALA!$E$9,"C",IF(CJ14&lt;ESCALA!$E$10,"R","E"))))</f>
        <v>E</v>
      </c>
      <c r="CC14" s="258" t="str">
        <f>IF(CK14&lt;ESCALA!$E$7,"NI",IF(CK14&lt;ESCALA!$E$8,"EP",IF(CK14&lt;ESCALA!$E$9,"C",IF(CK14&lt;ESCALA!$E$10,"R","E"))))</f>
        <v>E</v>
      </c>
      <c r="CD14" s="258" t="str">
        <f>IF(CL14&lt;ESCALA!$E$7,"NI",IF(CL14&lt;ESCALA!$E$8,"EP",IF(CL14&lt;ESCALA!$E$9,"C",IF(CL14&lt;ESCALA!$E$10,"R","E"))))</f>
        <v>E</v>
      </c>
      <c r="CE14" s="258" t="str">
        <f>IF(CM14&lt;ESCALA!$E$7,"NI",IF(CM14&lt;ESCALA!$E$8,"EP",IF(CM14&lt;ESCALA!$E$9,"C",IF(CM14&lt;ESCALA!$E$10,"R","E"))))</f>
        <v>E</v>
      </c>
      <c r="CF14" s="258" t="str">
        <f>IF(CN14&lt;ESCALA!$E$7,"NI",IF(CN14&lt;ESCALA!$E$8,"EP",IF(CN14&lt;ESCALA!$E$9,"C",IF(CN14&lt;ESCALA!$E$10,"R","E"))))</f>
        <v>E</v>
      </c>
      <c r="CG14" s="258" t="str">
        <f>IF(CO14&lt;ESCALA!$E$7,"NI",IF(CO14&lt;ESCALA!$E$8,"EP",IF(CO14&lt;ESCALA!$E$9,"C",IF(CO14&lt;ESCALA!$E$10,"R","E"))))</f>
        <v>E</v>
      </c>
      <c r="CH14" s="259" t="str">
        <f>IF(CP14&lt;ESCALA!$E$7,"NI",IF(CP14&lt;ESCALA!$E$8,"EP",IF(CP14&lt;ESCALA!$E$9,"C",IF(CP14&lt;ESCALA!$E$10,"R","E"))))</f>
        <v>E</v>
      </c>
      <c r="CI14" s="311">
        <f>'4º ESO'!BO31</f>
        <v>5</v>
      </c>
      <c r="CJ14" s="312">
        <f>'4º ESO'!BP31</f>
        <v>5</v>
      </c>
      <c r="CK14" s="312">
        <f>'4º ESO'!BQ31</f>
        <v>5</v>
      </c>
      <c r="CL14" s="312">
        <f>'4º ESO'!BR31</f>
        <v>5</v>
      </c>
      <c r="CM14" s="312">
        <f>'4º ESO'!BS31</f>
        <v>5</v>
      </c>
      <c r="CN14" s="312">
        <f>'4º ESO'!BT31</f>
        <v>5</v>
      </c>
      <c r="CO14" s="312">
        <f>'4º ESO'!BU31</f>
        <v>5</v>
      </c>
      <c r="CP14" s="313">
        <f>'4º ESO'!BV31</f>
        <v>5</v>
      </c>
    </row>
    <row r="15" spans="1:94" ht="21" customHeight="1">
      <c r="A15" s="65">
        <v>2</v>
      </c>
      <c r="B15" s="28" t="s">
        <v>102</v>
      </c>
      <c r="C15" s="42"/>
      <c r="D15" s="43"/>
      <c r="E15" s="44"/>
      <c r="F15" s="44"/>
      <c r="G15" s="44"/>
      <c r="H15" s="44"/>
      <c r="I15" s="44"/>
      <c r="J15" s="45"/>
      <c r="K15" s="46"/>
      <c r="L15" s="43"/>
      <c r="M15" s="44"/>
      <c r="N15" s="44"/>
      <c r="O15" s="44"/>
      <c r="P15" s="44"/>
      <c r="Q15" s="44"/>
      <c r="R15" s="45"/>
      <c r="S15" s="46"/>
      <c r="T15" s="43"/>
      <c r="U15" s="44"/>
      <c r="V15" s="44"/>
      <c r="W15" s="44"/>
      <c r="X15" s="44"/>
      <c r="Y15" s="44"/>
      <c r="Z15" s="45"/>
      <c r="AA15" s="46"/>
      <c r="AB15" s="43"/>
      <c r="AC15" s="44"/>
      <c r="AD15" s="44"/>
      <c r="AE15" s="44"/>
      <c r="AF15" s="44"/>
      <c r="AG15" s="44"/>
      <c r="AH15" s="45"/>
      <c r="AI15" s="46"/>
      <c r="AJ15" s="43"/>
      <c r="AK15" s="44"/>
      <c r="AL15" s="44"/>
      <c r="AM15" s="44"/>
      <c r="AN15" s="44"/>
      <c r="AO15" s="44"/>
      <c r="AP15" s="44"/>
      <c r="AQ15" s="201"/>
      <c r="AR15" s="42"/>
      <c r="AS15" s="43"/>
      <c r="AT15" s="44"/>
      <c r="AU15" s="44"/>
      <c r="AV15" s="44"/>
      <c r="AW15" s="44"/>
      <c r="AX15" s="44"/>
      <c r="AY15" s="44"/>
      <c r="AZ15" s="208"/>
      <c r="BA15" s="42"/>
      <c r="BB15" s="43"/>
      <c r="BC15" s="44"/>
      <c r="BD15" s="44"/>
      <c r="BE15" s="44"/>
      <c r="BF15" s="44"/>
      <c r="BG15" s="44"/>
      <c r="BH15" s="44"/>
      <c r="BI15" s="201"/>
      <c r="BJ15" s="42"/>
      <c r="BK15" s="43"/>
      <c r="BL15" s="44"/>
      <c r="BM15" s="44"/>
      <c r="BN15" s="44"/>
      <c r="BO15" s="44"/>
      <c r="BP15" s="44"/>
      <c r="BQ15" s="44"/>
      <c r="BR15" s="201"/>
      <c r="BS15" s="42"/>
      <c r="BT15" s="43"/>
      <c r="BU15" s="44"/>
      <c r="BV15" s="44"/>
      <c r="BW15" s="44"/>
      <c r="BX15" s="44"/>
      <c r="BY15" s="44"/>
      <c r="BZ15" s="44"/>
      <c r="CA15" s="268" t="str">
        <f>IF(CI15&lt;ESCALA!$E$7,"NI",IF(CI15&lt;ESCALA!$E$8,"EP",IF(CI15&lt;ESCALA!$E$9,"C",IF(CI15&lt;ESCALA!$E$10,"R","E"))))</f>
        <v>NI</v>
      </c>
      <c r="CB15" s="267" t="str">
        <f>IF(CJ15&lt;ESCALA!$E$7,"NI",IF(CJ15&lt;ESCALA!$E$8,"EP",IF(CJ15&lt;ESCALA!$E$9,"C",IF(CJ15&lt;ESCALA!$E$10,"R","E"))))</f>
        <v>NI</v>
      </c>
      <c r="CC15" s="267" t="str">
        <f>IF(CK15&lt;ESCALA!$E$7,"NI",IF(CK15&lt;ESCALA!$E$8,"EP",IF(CK15&lt;ESCALA!$E$9,"C",IF(CK15&lt;ESCALA!$E$10,"R","E"))))</f>
        <v>NI</v>
      </c>
      <c r="CD15" s="267" t="str">
        <f>IF(CL15&lt;ESCALA!$E$7,"NI",IF(CL15&lt;ESCALA!$E$8,"EP",IF(CL15&lt;ESCALA!$E$9,"C",IF(CL15&lt;ESCALA!$E$10,"R","E"))))</f>
        <v>NI</v>
      </c>
      <c r="CE15" s="267" t="str">
        <f>IF(CM15&lt;ESCALA!$E$7,"NI",IF(CM15&lt;ESCALA!$E$8,"EP",IF(CM15&lt;ESCALA!$E$9,"C",IF(CM15&lt;ESCALA!$E$10,"R","E"))))</f>
        <v>NI</v>
      </c>
      <c r="CF15" s="267" t="str">
        <f>IF(CN15&lt;ESCALA!$E$7,"NI",IF(CN15&lt;ESCALA!$E$8,"EP",IF(CN15&lt;ESCALA!$E$9,"C",IF(CN15&lt;ESCALA!$E$10,"R","E"))))</f>
        <v>NI</v>
      </c>
      <c r="CG15" s="267" t="str">
        <f>IF(CO15&lt;ESCALA!$E$7,"NI",IF(CO15&lt;ESCALA!$E$8,"EP",IF(CO15&lt;ESCALA!$E$9,"C",IF(CO15&lt;ESCALA!$E$10,"R","E"))))</f>
        <v>NI</v>
      </c>
      <c r="CH15" s="269" t="str">
        <f>IF(CP15&lt;ESCALA!$E$7,"NI",IF(CP15&lt;ESCALA!$E$8,"EP",IF(CP15&lt;ESCALA!$E$9,"C",IF(CP15&lt;ESCALA!$E$10,"R","E"))))</f>
        <v>NI</v>
      </c>
      <c r="CI15" s="263">
        <f>'4º ESO'!BO32</f>
        <v>0</v>
      </c>
      <c r="CJ15" s="264">
        <f>'4º ESO'!BP32</f>
        <v>0</v>
      </c>
      <c r="CK15" s="264">
        <f>'4º ESO'!BQ32</f>
        <v>0</v>
      </c>
      <c r="CL15" s="264">
        <f>'4º ESO'!BR32</f>
        <v>0</v>
      </c>
      <c r="CM15" s="264">
        <f>'4º ESO'!BS32</f>
        <v>0</v>
      </c>
      <c r="CN15" s="264">
        <f>'4º ESO'!BT32</f>
        <v>0</v>
      </c>
      <c r="CO15" s="264">
        <f>'4º ESO'!BU32</f>
        <v>0</v>
      </c>
      <c r="CP15" s="314">
        <f>'4º ESO'!BV32</f>
        <v>0</v>
      </c>
    </row>
    <row r="16" spans="1:94" ht="21" customHeight="1">
      <c r="A16" s="29">
        <v>3</v>
      </c>
      <c r="B16" s="30" t="s">
        <v>103</v>
      </c>
      <c r="C16" s="47"/>
      <c r="D16" s="48"/>
      <c r="E16" s="47"/>
      <c r="F16" s="47"/>
      <c r="G16" s="47"/>
      <c r="H16" s="47"/>
      <c r="I16" s="47"/>
      <c r="J16" s="49"/>
      <c r="K16" s="50"/>
      <c r="L16" s="48"/>
      <c r="M16" s="47"/>
      <c r="N16" s="47"/>
      <c r="O16" s="47"/>
      <c r="P16" s="47"/>
      <c r="Q16" s="47"/>
      <c r="R16" s="49"/>
      <c r="S16" s="50"/>
      <c r="T16" s="48"/>
      <c r="U16" s="47"/>
      <c r="V16" s="47"/>
      <c r="W16" s="47"/>
      <c r="X16" s="47"/>
      <c r="Y16" s="47"/>
      <c r="Z16" s="49"/>
      <c r="AA16" s="50"/>
      <c r="AB16" s="48"/>
      <c r="AC16" s="47"/>
      <c r="AD16" s="47"/>
      <c r="AE16" s="47"/>
      <c r="AF16" s="47"/>
      <c r="AG16" s="47"/>
      <c r="AH16" s="49"/>
      <c r="AI16" s="50"/>
      <c r="AJ16" s="48"/>
      <c r="AK16" s="47"/>
      <c r="AL16" s="47"/>
      <c r="AM16" s="47"/>
      <c r="AN16" s="47"/>
      <c r="AO16" s="47"/>
      <c r="AP16" s="47"/>
      <c r="AQ16" s="205"/>
      <c r="AR16" s="47"/>
      <c r="AS16" s="48"/>
      <c r="AT16" s="47"/>
      <c r="AU16" s="47"/>
      <c r="AV16" s="47"/>
      <c r="AW16" s="47"/>
      <c r="AX16" s="47"/>
      <c r="AY16" s="47"/>
      <c r="AZ16" s="205"/>
      <c r="BA16" s="47"/>
      <c r="BB16" s="48"/>
      <c r="BC16" s="47"/>
      <c r="BD16" s="47"/>
      <c r="BE16" s="47"/>
      <c r="BF16" s="47"/>
      <c r="BG16" s="47"/>
      <c r="BH16" s="47"/>
      <c r="BI16" s="205"/>
      <c r="BJ16" s="47"/>
      <c r="BK16" s="48"/>
      <c r="BL16" s="47"/>
      <c r="BM16" s="47"/>
      <c r="BN16" s="47"/>
      <c r="BO16" s="47"/>
      <c r="BP16" s="47"/>
      <c r="BQ16" s="47"/>
      <c r="BR16" s="205"/>
      <c r="BS16" s="47"/>
      <c r="BT16" s="48"/>
      <c r="BU16" s="47"/>
      <c r="BV16" s="47"/>
      <c r="BW16" s="47"/>
      <c r="BX16" s="47"/>
      <c r="BY16" s="47"/>
      <c r="BZ16" s="47"/>
      <c r="CA16" s="268" t="str">
        <f>IF(CI16&lt;ESCALA!$E$7,"NI",IF(CI16&lt;ESCALA!$E$8,"EP",IF(CI16&lt;ESCALA!$E$9,"C",IF(CI16&lt;ESCALA!$E$10,"R","E"))))</f>
        <v>NI</v>
      </c>
      <c r="CB16" s="267" t="str">
        <f>IF(CJ16&lt;ESCALA!$E$7,"NI",IF(CJ16&lt;ESCALA!$E$8,"EP",IF(CJ16&lt;ESCALA!$E$9,"C",IF(CJ16&lt;ESCALA!$E$10,"R","E"))))</f>
        <v>NI</v>
      </c>
      <c r="CC16" s="267" t="str">
        <f>IF(CK16&lt;ESCALA!$E$7,"NI",IF(CK16&lt;ESCALA!$E$8,"EP",IF(CK16&lt;ESCALA!$E$9,"C",IF(CK16&lt;ESCALA!$E$10,"R","E"))))</f>
        <v>NI</v>
      </c>
      <c r="CD16" s="267" t="str">
        <f>IF(CL16&lt;ESCALA!$E$7,"NI",IF(CL16&lt;ESCALA!$E$8,"EP",IF(CL16&lt;ESCALA!$E$9,"C",IF(CL16&lt;ESCALA!$E$10,"R","E"))))</f>
        <v>NI</v>
      </c>
      <c r="CE16" s="267" t="str">
        <f>IF(CM16&lt;ESCALA!$E$7,"NI",IF(CM16&lt;ESCALA!$E$8,"EP",IF(CM16&lt;ESCALA!$E$9,"C",IF(CM16&lt;ESCALA!$E$10,"R","E"))))</f>
        <v>NI</v>
      </c>
      <c r="CF16" s="267" t="str">
        <f>IF(CN16&lt;ESCALA!$E$7,"NI",IF(CN16&lt;ESCALA!$E$8,"EP",IF(CN16&lt;ESCALA!$E$9,"C",IF(CN16&lt;ESCALA!$E$10,"R","E"))))</f>
        <v>NI</v>
      </c>
      <c r="CG16" s="267" t="str">
        <f>IF(CO16&lt;ESCALA!$E$7,"NI",IF(CO16&lt;ESCALA!$E$8,"EP",IF(CO16&lt;ESCALA!$E$9,"C",IF(CO16&lt;ESCALA!$E$10,"R","E"))))</f>
        <v>NI</v>
      </c>
      <c r="CH16" s="269" t="str">
        <f>IF(CP16&lt;ESCALA!$E$7,"NI",IF(CP16&lt;ESCALA!$E$8,"EP",IF(CP16&lt;ESCALA!$E$9,"C",IF(CP16&lt;ESCALA!$E$10,"R","E"))))</f>
        <v>NI</v>
      </c>
      <c r="CI16" s="263">
        <f>'4º ESO'!BO33</f>
        <v>0</v>
      </c>
      <c r="CJ16" s="264">
        <f>'4º ESO'!BP33</f>
        <v>0</v>
      </c>
      <c r="CK16" s="264">
        <f>'4º ESO'!BQ33</f>
        <v>0</v>
      </c>
      <c r="CL16" s="264">
        <f>'4º ESO'!BR33</f>
        <v>0</v>
      </c>
      <c r="CM16" s="264">
        <f>'4º ESO'!BS33</f>
        <v>0</v>
      </c>
      <c r="CN16" s="264">
        <f>'4º ESO'!BT33</f>
        <v>0</v>
      </c>
      <c r="CO16" s="264">
        <f>'4º ESO'!BU33</f>
        <v>0</v>
      </c>
      <c r="CP16" s="314">
        <f>'4º ESO'!BV33</f>
        <v>0</v>
      </c>
    </row>
    <row r="17" spans="1:94" ht="22" customHeight="1">
      <c r="A17" s="29">
        <v>4</v>
      </c>
      <c r="B17" s="28" t="s">
        <v>104</v>
      </c>
      <c r="C17" s="44"/>
      <c r="D17" s="43"/>
      <c r="E17" s="44"/>
      <c r="F17" s="44"/>
      <c r="G17" s="44"/>
      <c r="H17" s="44"/>
      <c r="I17" s="44"/>
      <c r="J17" s="45"/>
      <c r="K17" s="51"/>
      <c r="L17" s="43"/>
      <c r="M17" s="44"/>
      <c r="N17" s="44"/>
      <c r="O17" s="44"/>
      <c r="P17" s="44"/>
      <c r="Q17" s="44"/>
      <c r="R17" s="45"/>
      <c r="S17" s="51"/>
      <c r="T17" s="43"/>
      <c r="U17" s="44"/>
      <c r="V17" s="44"/>
      <c r="W17" s="44"/>
      <c r="X17" s="44"/>
      <c r="Y17" s="44"/>
      <c r="Z17" s="45"/>
      <c r="AA17" s="51"/>
      <c r="AB17" s="43"/>
      <c r="AC17" s="44"/>
      <c r="AD17" s="44"/>
      <c r="AE17" s="44"/>
      <c r="AF17" s="44"/>
      <c r="AG17" s="44"/>
      <c r="AH17" s="45"/>
      <c r="AI17" s="51"/>
      <c r="AJ17" s="43"/>
      <c r="AK17" s="44"/>
      <c r="AL17" s="44"/>
      <c r="AM17" s="44"/>
      <c r="AN17" s="44"/>
      <c r="AO17" s="44"/>
      <c r="AP17" s="44"/>
      <c r="AQ17" s="201"/>
      <c r="AR17" s="44"/>
      <c r="AS17" s="43"/>
      <c r="AT17" s="44"/>
      <c r="AU17" s="44"/>
      <c r="AV17" s="44"/>
      <c r="AW17" s="44"/>
      <c r="AX17" s="44"/>
      <c r="AY17" s="44"/>
      <c r="AZ17" s="201"/>
      <c r="BA17" s="44"/>
      <c r="BB17" s="43"/>
      <c r="BC17" s="44"/>
      <c r="BD17" s="44"/>
      <c r="BE17" s="44"/>
      <c r="BF17" s="44"/>
      <c r="BG17" s="44"/>
      <c r="BH17" s="44"/>
      <c r="BI17" s="201"/>
      <c r="BJ17" s="44"/>
      <c r="BK17" s="43"/>
      <c r="BL17" s="44"/>
      <c r="BM17" s="44"/>
      <c r="BN17" s="44"/>
      <c r="BO17" s="44"/>
      <c r="BP17" s="44"/>
      <c r="BQ17" s="44"/>
      <c r="BR17" s="201"/>
      <c r="BS17" s="44"/>
      <c r="BT17" s="43"/>
      <c r="BU17" s="44"/>
      <c r="BV17" s="44"/>
      <c r="BW17" s="44"/>
      <c r="BX17" s="44"/>
      <c r="BY17" s="44"/>
      <c r="BZ17" s="44"/>
      <c r="CA17" s="268" t="str">
        <f>IF(CI17&lt;ESCALA!$E$7,"NI",IF(CI17&lt;ESCALA!$E$8,"EP",IF(CI17&lt;ESCALA!$E$9,"C",IF(CI17&lt;ESCALA!$E$10,"R","E"))))</f>
        <v>NI</v>
      </c>
      <c r="CB17" s="267" t="str">
        <f>IF(CJ17&lt;ESCALA!$E$7,"NI",IF(CJ17&lt;ESCALA!$E$8,"EP",IF(CJ17&lt;ESCALA!$E$9,"C",IF(CJ17&lt;ESCALA!$E$10,"R","E"))))</f>
        <v>NI</v>
      </c>
      <c r="CC17" s="267" t="str">
        <f>IF(CK17&lt;ESCALA!$E$7,"NI",IF(CK17&lt;ESCALA!$E$8,"EP",IF(CK17&lt;ESCALA!$E$9,"C",IF(CK17&lt;ESCALA!$E$10,"R","E"))))</f>
        <v>NI</v>
      </c>
      <c r="CD17" s="267" t="str">
        <f>IF(CL17&lt;ESCALA!$E$7,"NI",IF(CL17&lt;ESCALA!$E$8,"EP",IF(CL17&lt;ESCALA!$E$9,"C",IF(CL17&lt;ESCALA!$E$10,"R","E"))))</f>
        <v>NI</v>
      </c>
      <c r="CE17" s="267" t="str">
        <f>IF(CM17&lt;ESCALA!$E$7,"NI",IF(CM17&lt;ESCALA!$E$8,"EP",IF(CM17&lt;ESCALA!$E$9,"C",IF(CM17&lt;ESCALA!$E$10,"R","E"))))</f>
        <v>NI</v>
      </c>
      <c r="CF17" s="267" t="str">
        <f>IF(CN17&lt;ESCALA!$E$7,"NI",IF(CN17&lt;ESCALA!$E$8,"EP",IF(CN17&lt;ESCALA!$E$9,"C",IF(CN17&lt;ESCALA!$E$10,"R","E"))))</f>
        <v>NI</v>
      </c>
      <c r="CG17" s="267" t="str">
        <f>IF(CO17&lt;ESCALA!$E$7,"NI",IF(CO17&lt;ESCALA!$E$8,"EP",IF(CO17&lt;ESCALA!$E$9,"C",IF(CO17&lt;ESCALA!$E$10,"R","E"))))</f>
        <v>NI</v>
      </c>
      <c r="CH17" s="269" t="str">
        <f>IF(CP17&lt;ESCALA!$E$7,"NI",IF(CP17&lt;ESCALA!$E$8,"EP",IF(CP17&lt;ESCALA!$E$9,"C",IF(CP17&lt;ESCALA!$E$10,"R","E"))))</f>
        <v>NI</v>
      </c>
      <c r="CI17" s="263">
        <f>'4º ESO'!BO34</f>
        <v>0</v>
      </c>
      <c r="CJ17" s="264">
        <f>'4º ESO'!BP34</f>
        <v>0</v>
      </c>
      <c r="CK17" s="264">
        <f>'4º ESO'!BQ34</f>
        <v>0</v>
      </c>
      <c r="CL17" s="264">
        <f>'4º ESO'!BR34</f>
        <v>0</v>
      </c>
      <c r="CM17" s="264">
        <f>'4º ESO'!BS34</f>
        <v>0</v>
      </c>
      <c r="CN17" s="264">
        <f>'4º ESO'!BT34</f>
        <v>0</v>
      </c>
      <c r="CO17" s="264">
        <f>'4º ESO'!BU34</f>
        <v>0</v>
      </c>
      <c r="CP17" s="314">
        <f>'4º ESO'!BV34</f>
        <v>0</v>
      </c>
    </row>
    <row r="18" spans="1:94" ht="21" customHeight="1">
      <c r="A18" s="66">
        <v>5</v>
      </c>
      <c r="B18" s="30" t="s">
        <v>105</v>
      </c>
      <c r="C18" s="52"/>
      <c r="D18" s="48"/>
      <c r="E18" s="52"/>
      <c r="F18" s="52"/>
      <c r="G18" s="52"/>
      <c r="H18" s="52"/>
      <c r="I18" s="52"/>
      <c r="J18" s="53"/>
      <c r="K18" s="54"/>
      <c r="L18" s="48"/>
      <c r="M18" s="52"/>
      <c r="N18" s="52"/>
      <c r="O18" s="52"/>
      <c r="P18" s="52"/>
      <c r="Q18" s="52"/>
      <c r="R18" s="53"/>
      <c r="S18" s="54"/>
      <c r="T18" s="48"/>
      <c r="U18" s="52"/>
      <c r="V18" s="52"/>
      <c r="W18" s="52"/>
      <c r="X18" s="52"/>
      <c r="Y18" s="52"/>
      <c r="Z18" s="53"/>
      <c r="AA18" s="54"/>
      <c r="AB18" s="48"/>
      <c r="AC18" s="52"/>
      <c r="AD18" s="52"/>
      <c r="AE18" s="52"/>
      <c r="AF18" s="52"/>
      <c r="AG18" s="52"/>
      <c r="AH18" s="53"/>
      <c r="AI18" s="54"/>
      <c r="AJ18" s="48"/>
      <c r="AK18" s="52"/>
      <c r="AL18" s="52"/>
      <c r="AM18" s="52"/>
      <c r="AN18" s="52"/>
      <c r="AO18" s="52"/>
      <c r="AP18" s="52"/>
      <c r="AQ18" s="202"/>
      <c r="AR18" s="52"/>
      <c r="AS18" s="48"/>
      <c r="AT18" s="52"/>
      <c r="AU18" s="52"/>
      <c r="AV18" s="52"/>
      <c r="AW18" s="52"/>
      <c r="AX18" s="52"/>
      <c r="AY18" s="52"/>
      <c r="AZ18" s="202"/>
      <c r="BA18" s="52"/>
      <c r="BB18" s="48"/>
      <c r="BC18" s="52"/>
      <c r="BD18" s="52"/>
      <c r="BE18" s="52"/>
      <c r="BF18" s="52"/>
      <c r="BG18" s="52"/>
      <c r="BH18" s="52"/>
      <c r="BI18" s="202"/>
      <c r="BJ18" s="52"/>
      <c r="BK18" s="48"/>
      <c r="BL18" s="52"/>
      <c r="BM18" s="52"/>
      <c r="BN18" s="52"/>
      <c r="BO18" s="52"/>
      <c r="BP18" s="52"/>
      <c r="BQ18" s="52"/>
      <c r="BR18" s="202"/>
      <c r="BS18" s="52"/>
      <c r="BT18" s="48"/>
      <c r="BU18" s="52"/>
      <c r="BV18" s="52"/>
      <c r="BW18" s="52"/>
      <c r="BX18" s="52"/>
      <c r="BY18" s="52"/>
      <c r="BZ18" s="52"/>
      <c r="CA18" s="268" t="str">
        <f>IF(CI18&lt;ESCALA!$E$7,"NI",IF(CI18&lt;ESCALA!$E$8,"EP",IF(CI18&lt;ESCALA!$E$9,"C",IF(CI18&lt;ESCALA!$E$10,"R","E"))))</f>
        <v>NI</v>
      </c>
      <c r="CB18" s="267" t="str">
        <f>IF(CJ18&lt;ESCALA!$E$7,"NI",IF(CJ18&lt;ESCALA!$E$8,"EP",IF(CJ18&lt;ESCALA!$E$9,"C",IF(CJ18&lt;ESCALA!$E$10,"R","E"))))</f>
        <v>NI</v>
      </c>
      <c r="CC18" s="267" t="str">
        <f>IF(CK18&lt;ESCALA!$E$7,"NI",IF(CK18&lt;ESCALA!$E$8,"EP",IF(CK18&lt;ESCALA!$E$9,"C",IF(CK18&lt;ESCALA!$E$10,"R","E"))))</f>
        <v>NI</v>
      </c>
      <c r="CD18" s="267" t="str">
        <f>IF(CL18&lt;ESCALA!$E$7,"NI",IF(CL18&lt;ESCALA!$E$8,"EP",IF(CL18&lt;ESCALA!$E$9,"C",IF(CL18&lt;ESCALA!$E$10,"R","E"))))</f>
        <v>NI</v>
      </c>
      <c r="CE18" s="267" t="str">
        <f>IF(CM18&lt;ESCALA!$E$7,"NI",IF(CM18&lt;ESCALA!$E$8,"EP",IF(CM18&lt;ESCALA!$E$9,"C",IF(CM18&lt;ESCALA!$E$10,"R","E"))))</f>
        <v>NI</v>
      </c>
      <c r="CF18" s="267" t="str">
        <f>IF(CN18&lt;ESCALA!$E$7,"NI",IF(CN18&lt;ESCALA!$E$8,"EP",IF(CN18&lt;ESCALA!$E$9,"C",IF(CN18&lt;ESCALA!$E$10,"R","E"))))</f>
        <v>NI</v>
      </c>
      <c r="CG18" s="267" t="str">
        <f>IF(CO18&lt;ESCALA!$E$7,"NI",IF(CO18&lt;ESCALA!$E$8,"EP",IF(CO18&lt;ESCALA!$E$9,"C",IF(CO18&lt;ESCALA!$E$10,"R","E"))))</f>
        <v>NI</v>
      </c>
      <c r="CH18" s="269" t="str">
        <f>IF(CP18&lt;ESCALA!$E$7,"NI",IF(CP18&lt;ESCALA!$E$8,"EP",IF(CP18&lt;ESCALA!$E$9,"C",IF(CP18&lt;ESCALA!$E$10,"R","E"))))</f>
        <v>NI</v>
      </c>
      <c r="CI18" s="263">
        <f>'4º ESO'!BO35</f>
        <v>0</v>
      </c>
      <c r="CJ18" s="264">
        <f>'4º ESO'!BP35</f>
        <v>0</v>
      </c>
      <c r="CK18" s="264">
        <f>'4º ESO'!BQ35</f>
        <v>0</v>
      </c>
      <c r="CL18" s="264">
        <f>'4º ESO'!BR35</f>
        <v>0</v>
      </c>
      <c r="CM18" s="264">
        <f>'4º ESO'!BS35</f>
        <v>0</v>
      </c>
      <c r="CN18" s="264">
        <f>'4º ESO'!BT35</f>
        <v>0</v>
      </c>
      <c r="CO18" s="264">
        <f>'4º ESO'!BU35</f>
        <v>0</v>
      </c>
      <c r="CP18" s="314">
        <f>'4º ESO'!BV35</f>
        <v>0</v>
      </c>
    </row>
    <row r="19" spans="1:94" ht="21" customHeight="1">
      <c r="A19" s="29">
        <v>6</v>
      </c>
      <c r="B19" s="28" t="s">
        <v>106</v>
      </c>
      <c r="C19" s="44"/>
      <c r="D19" s="44"/>
      <c r="E19" s="44"/>
      <c r="F19" s="44"/>
      <c r="G19" s="44"/>
      <c r="H19" s="44"/>
      <c r="I19" s="44"/>
      <c r="J19" s="45"/>
      <c r="K19" s="51"/>
      <c r="L19" s="44"/>
      <c r="M19" s="44"/>
      <c r="N19" s="44"/>
      <c r="O19" s="44"/>
      <c r="P19" s="44"/>
      <c r="Q19" s="44"/>
      <c r="R19" s="45"/>
      <c r="S19" s="51"/>
      <c r="T19" s="44"/>
      <c r="U19" s="44"/>
      <c r="V19" s="44"/>
      <c r="W19" s="44"/>
      <c r="X19" s="44"/>
      <c r="Y19" s="44"/>
      <c r="Z19" s="45"/>
      <c r="AA19" s="51"/>
      <c r="AB19" s="44"/>
      <c r="AC19" s="44"/>
      <c r="AD19" s="44"/>
      <c r="AE19" s="44"/>
      <c r="AF19" s="44"/>
      <c r="AG19" s="44"/>
      <c r="AH19" s="45"/>
      <c r="AI19" s="51"/>
      <c r="AJ19" s="44"/>
      <c r="AK19" s="44"/>
      <c r="AL19" s="44"/>
      <c r="AM19" s="44"/>
      <c r="AN19" s="44"/>
      <c r="AO19" s="44"/>
      <c r="AP19" s="44"/>
      <c r="AQ19" s="201"/>
      <c r="AR19" s="44"/>
      <c r="AS19" s="44"/>
      <c r="AT19" s="44"/>
      <c r="AU19" s="44"/>
      <c r="AV19" s="44"/>
      <c r="AW19" s="44"/>
      <c r="AX19" s="44"/>
      <c r="AY19" s="44"/>
      <c r="AZ19" s="201"/>
      <c r="BA19" s="44"/>
      <c r="BB19" s="44"/>
      <c r="BC19" s="44"/>
      <c r="BD19" s="44"/>
      <c r="BE19" s="44"/>
      <c r="BF19" s="44"/>
      <c r="BG19" s="44"/>
      <c r="BH19" s="44"/>
      <c r="BI19" s="201"/>
      <c r="BJ19" s="44"/>
      <c r="BK19" s="44"/>
      <c r="BL19" s="44"/>
      <c r="BM19" s="44"/>
      <c r="BN19" s="44"/>
      <c r="BO19" s="44"/>
      <c r="BP19" s="44"/>
      <c r="BQ19" s="44"/>
      <c r="BR19" s="201"/>
      <c r="BS19" s="44"/>
      <c r="BT19" s="44"/>
      <c r="BU19" s="44"/>
      <c r="BV19" s="44"/>
      <c r="BW19" s="44"/>
      <c r="BX19" s="44"/>
      <c r="BY19" s="44"/>
      <c r="BZ19" s="44"/>
      <c r="CA19" s="268" t="str">
        <f>IF(CI19&lt;ESCALA!$E$7,"NI",IF(CI19&lt;ESCALA!$E$8,"EP",IF(CI19&lt;ESCALA!$E$9,"C",IF(CI19&lt;ESCALA!$E$10,"R","E"))))</f>
        <v>NI</v>
      </c>
      <c r="CB19" s="267" t="str">
        <f>IF(CJ19&lt;ESCALA!$E$7,"NI",IF(CJ19&lt;ESCALA!$E$8,"EP",IF(CJ19&lt;ESCALA!$E$9,"C",IF(CJ19&lt;ESCALA!$E$10,"R","E"))))</f>
        <v>NI</v>
      </c>
      <c r="CC19" s="267" t="str">
        <f>IF(CK19&lt;ESCALA!$E$7,"NI",IF(CK19&lt;ESCALA!$E$8,"EP",IF(CK19&lt;ESCALA!$E$9,"C",IF(CK19&lt;ESCALA!$E$10,"R","E"))))</f>
        <v>NI</v>
      </c>
      <c r="CD19" s="267" t="str">
        <f>IF(CL19&lt;ESCALA!$E$7,"NI",IF(CL19&lt;ESCALA!$E$8,"EP",IF(CL19&lt;ESCALA!$E$9,"C",IF(CL19&lt;ESCALA!$E$10,"R","E"))))</f>
        <v>NI</v>
      </c>
      <c r="CE19" s="267" t="str">
        <f>IF(CM19&lt;ESCALA!$E$7,"NI",IF(CM19&lt;ESCALA!$E$8,"EP",IF(CM19&lt;ESCALA!$E$9,"C",IF(CM19&lt;ESCALA!$E$10,"R","E"))))</f>
        <v>NI</v>
      </c>
      <c r="CF19" s="267" t="str">
        <f>IF(CN19&lt;ESCALA!$E$7,"NI",IF(CN19&lt;ESCALA!$E$8,"EP",IF(CN19&lt;ESCALA!$E$9,"C",IF(CN19&lt;ESCALA!$E$10,"R","E"))))</f>
        <v>NI</v>
      </c>
      <c r="CG19" s="267" t="str">
        <f>IF(CO19&lt;ESCALA!$E$7,"NI",IF(CO19&lt;ESCALA!$E$8,"EP",IF(CO19&lt;ESCALA!$E$9,"C",IF(CO19&lt;ESCALA!$E$10,"R","E"))))</f>
        <v>NI</v>
      </c>
      <c r="CH19" s="269" t="str">
        <f>IF(CP19&lt;ESCALA!$E$7,"NI",IF(CP19&lt;ESCALA!$E$8,"EP",IF(CP19&lt;ESCALA!$E$9,"C",IF(CP19&lt;ESCALA!$E$10,"R","E"))))</f>
        <v>NI</v>
      </c>
      <c r="CI19" s="263">
        <f>'4º ESO'!BO36</f>
        <v>0</v>
      </c>
      <c r="CJ19" s="264">
        <f>'4º ESO'!BP36</f>
        <v>0</v>
      </c>
      <c r="CK19" s="264">
        <f>'4º ESO'!BQ36</f>
        <v>0</v>
      </c>
      <c r="CL19" s="264">
        <f>'4º ESO'!BR36</f>
        <v>0</v>
      </c>
      <c r="CM19" s="264">
        <f>'4º ESO'!BS36</f>
        <v>0</v>
      </c>
      <c r="CN19" s="264">
        <f>'4º ESO'!BT36</f>
        <v>0</v>
      </c>
      <c r="CO19" s="264">
        <f>'4º ESO'!BU36</f>
        <v>0</v>
      </c>
      <c r="CP19" s="314">
        <f>'4º ESO'!BV36</f>
        <v>0</v>
      </c>
    </row>
    <row r="20" spans="1:94" ht="21" customHeight="1">
      <c r="A20" s="29">
        <v>7</v>
      </c>
      <c r="B20" s="30" t="s">
        <v>107</v>
      </c>
      <c r="C20" s="52"/>
      <c r="D20" s="48"/>
      <c r="E20" s="52"/>
      <c r="F20" s="52"/>
      <c r="G20" s="52"/>
      <c r="H20" s="52"/>
      <c r="I20" s="52"/>
      <c r="J20" s="53"/>
      <c r="K20" s="54"/>
      <c r="L20" s="48"/>
      <c r="M20" s="52"/>
      <c r="N20" s="52"/>
      <c r="O20" s="52"/>
      <c r="P20" s="52"/>
      <c r="Q20" s="52"/>
      <c r="R20" s="53"/>
      <c r="S20" s="54"/>
      <c r="T20" s="48"/>
      <c r="U20" s="52"/>
      <c r="V20" s="52"/>
      <c r="W20" s="52"/>
      <c r="X20" s="52"/>
      <c r="Y20" s="52"/>
      <c r="Z20" s="53"/>
      <c r="AA20" s="54"/>
      <c r="AB20" s="48"/>
      <c r="AC20" s="52"/>
      <c r="AD20" s="52"/>
      <c r="AE20" s="52"/>
      <c r="AF20" s="52"/>
      <c r="AG20" s="52"/>
      <c r="AH20" s="53"/>
      <c r="AI20" s="54"/>
      <c r="AJ20" s="48"/>
      <c r="AK20" s="52"/>
      <c r="AL20" s="52"/>
      <c r="AM20" s="52"/>
      <c r="AN20" s="52"/>
      <c r="AO20" s="52"/>
      <c r="AP20" s="52"/>
      <c r="AQ20" s="202"/>
      <c r="AR20" s="52"/>
      <c r="AS20" s="48"/>
      <c r="AT20" s="52"/>
      <c r="AU20" s="52"/>
      <c r="AV20" s="52"/>
      <c r="AW20" s="52"/>
      <c r="AX20" s="52"/>
      <c r="AY20" s="52"/>
      <c r="AZ20" s="202"/>
      <c r="BA20" s="52"/>
      <c r="BB20" s="48"/>
      <c r="BC20" s="52"/>
      <c r="BD20" s="52"/>
      <c r="BE20" s="52"/>
      <c r="BF20" s="52"/>
      <c r="BG20" s="52"/>
      <c r="BH20" s="52"/>
      <c r="BI20" s="202"/>
      <c r="BJ20" s="52"/>
      <c r="BK20" s="48"/>
      <c r="BL20" s="52"/>
      <c r="BM20" s="52"/>
      <c r="BN20" s="52"/>
      <c r="BO20" s="52"/>
      <c r="BP20" s="52"/>
      <c r="BQ20" s="52"/>
      <c r="BR20" s="202"/>
      <c r="BS20" s="52"/>
      <c r="BT20" s="48"/>
      <c r="BU20" s="52"/>
      <c r="BV20" s="52"/>
      <c r="BW20" s="52"/>
      <c r="BX20" s="52"/>
      <c r="BY20" s="52"/>
      <c r="BZ20" s="52"/>
      <c r="CA20" s="268" t="str">
        <f>IF(CI20&lt;ESCALA!$E$7,"NI",IF(CI20&lt;ESCALA!$E$8,"EP",IF(CI20&lt;ESCALA!$E$9,"C",IF(CI20&lt;ESCALA!$E$10,"R","E"))))</f>
        <v>NI</v>
      </c>
      <c r="CB20" s="267" t="str">
        <f>IF(CJ20&lt;ESCALA!$E$7,"NI",IF(CJ20&lt;ESCALA!$E$8,"EP",IF(CJ20&lt;ESCALA!$E$9,"C",IF(CJ20&lt;ESCALA!$E$10,"R","E"))))</f>
        <v>NI</v>
      </c>
      <c r="CC20" s="267" t="str">
        <f>IF(CK20&lt;ESCALA!$E$7,"NI",IF(CK20&lt;ESCALA!$E$8,"EP",IF(CK20&lt;ESCALA!$E$9,"C",IF(CK20&lt;ESCALA!$E$10,"R","E"))))</f>
        <v>NI</v>
      </c>
      <c r="CD20" s="267" t="str">
        <f>IF(CL20&lt;ESCALA!$E$7,"NI",IF(CL20&lt;ESCALA!$E$8,"EP",IF(CL20&lt;ESCALA!$E$9,"C",IF(CL20&lt;ESCALA!$E$10,"R","E"))))</f>
        <v>NI</v>
      </c>
      <c r="CE20" s="267" t="str">
        <f>IF(CM20&lt;ESCALA!$E$7,"NI",IF(CM20&lt;ESCALA!$E$8,"EP",IF(CM20&lt;ESCALA!$E$9,"C",IF(CM20&lt;ESCALA!$E$10,"R","E"))))</f>
        <v>NI</v>
      </c>
      <c r="CF20" s="267" t="str">
        <f>IF(CN20&lt;ESCALA!$E$7,"NI",IF(CN20&lt;ESCALA!$E$8,"EP",IF(CN20&lt;ESCALA!$E$9,"C",IF(CN20&lt;ESCALA!$E$10,"R","E"))))</f>
        <v>NI</v>
      </c>
      <c r="CG20" s="267" t="str">
        <f>IF(CO20&lt;ESCALA!$E$7,"NI",IF(CO20&lt;ESCALA!$E$8,"EP",IF(CO20&lt;ESCALA!$E$9,"C",IF(CO20&lt;ESCALA!$E$10,"R","E"))))</f>
        <v>NI</v>
      </c>
      <c r="CH20" s="269" t="str">
        <f>IF(CP20&lt;ESCALA!$E$7,"NI",IF(CP20&lt;ESCALA!$E$8,"EP",IF(CP20&lt;ESCALA!$E$9,"C",IF(CP20&lt;ESCALA!$E$10,"R","E"))))</f>
        <v>NI</v>
      </c>
      <c r="CI20" s="263">
        <f>'4º ESO'!BO37</f>
        <v>0</v>
      </c>
      <c r="CJ20" s="264">
        <f>'4º ESO'!BP37</f>
        <v>0</v>
      </c>
      <c r="CK20" s="264">
        <f>'4º ESO'!BQ37</f>
        <v>0</v>
      </c>
      <c r="CL20" s="264">
        <f>'4º ESO'!BR37</f>
        <v>0</v>
      </c>
      <c r="CM20" s="264">
        <f>'4º ESO'!BS37</f>
        <v>0</v>
      </c>
      <c r="CN20" s="264">
        <f>'4º ESO'!BT37</f>
        <v>0</v>
      </c>
      <c r="CO20" s="264">
        <f>'4º ESO'!BU37</f>
        <v>0</v>
      </c>
      <c r="CP20" s="314">
        <f>'4º ESO'!BV37</f>
        <v>0</v>
      </c>
    </row>
    <row r="21" spans="1:94" ht="21" customHeight="1">
      <c r="A21" s="66">
        <v>8</v>
      </c>
      <c r="B21" s="28" t="s">
        <v>108</v>
      </c>
      <c r="C21" s="44"/>
      <c r="D21" s="43"/>
      <c r="E21" s="44"/>
      <c r="F21" s="44"/>
      <c r="G21" s="44"/>
      <c r="H21" s="44"/>
      <c r="I21" s="44"/>
      <c r="J21" s="45"/>
      <c r="K21" s="51"/>
      <c r="L21" s="43"/>
      <c r="M21" s="44"/>
      <c r="N21" s="44"/>
      <c r="O21" s="44"/>
      <c r="P21" s="44"/>
      <c r="Q21" s="44"/>
      <c r="R21" s="45"/>
      <c r="S21" s="51"/>
      <c r="T21" s="43"/>
      <c r="U21" s="44"/>
      <c r="V21" s="44"/>
      <c r="W21" s="44"/>
      <c r="X21" s="44"/>
      <c r="Y21" s="44"/>
      <c r="Z21" s="45"/>
      <c r="AA21" s="51"/>
      <c r="AB21" s="43"/>
      <c r="AC21" s="44"/>
      <c r="AD21" s="44"/>
      <c r="AE21" s="44"/>
      <c r="AF21" s="44"/>
      <c r="AG21" s="44"/>
      <c r="AH21" s="45"/>
      <c r="AI21" s="51"/>
      <c r="AJ21" s="43"/>
      <c r="AK21" s="44"/>
      <c r="AL21" s="44"/>
      <c r="AM21" s="44"/>
      <c r="AN21" s="44"/>
      <c r="AO21" s="44"/>
      <c r="AP21" s="44"/>
      <c r="AQ21" s="201"/>
      <c r="AR21" s="44"/>
      <c r="AS21" s="43"/>
      <c r="AT21" s="44"/>
      <c r="AU21" s="44"/>
      <c r="AV21" s="44"/>
      <c r="AW21" s="44"/>
      <c r="AX21" s="44"/>
      <c r="AY21" s="44"/>
      <c r="AZ21" s="201"/>
      <c r="BA21" s="44"/>
      <c r="BB21" s="43"/>
      <c r="BC21" s="44"/>
      <c r="BD21" s="44"/>
      <c r="BE21" s="44"/>
      <c r="BF21" s="44"/>
      <c r="BG21" s="44"/>
      <c r="BH21" s="44"/>
      <c r="BI21" s="201"/>
      <c r="BJ21" s="44"/>
      <c r="BK21" s="43"/>
      <c r="BL21" s="44"/>
      <c r="BM21" s="44"/>
      <c r="BN21" s="44"/>
      <c r="BO21" s="44"/>
      <c r="BP21" s="44"/>
      <c r="BQ21" s="44"/>
      <c r="BR21" s="201"/>
      <c r="BS21" s="44"/>
      <c r="BT21" s="43"/>
      <c r="BU21" s="44"/>
      <c r="BV21" s="44"/>
      <c r="BW21" s="44"/>
      <c r="BX21" s="44"/>
      <c r="BY21" s="44"/>
      <c r="BZ21" s="44"/>
      <c r="CA21" s="268" t="str">
        <f>IF(CI21&lt;ESCALA!$E$7,"NI",IF(CI21&lt;ESCALA!$E$8,"EP",IF(CI21&lt;ESCALA!$E$9,"C",IF(CI21&lt;ESCALA!$E$10,"R","E"))))</f>
        <v>NI</v>
      </c>
      <c r="CB21" s="267" t="str">
        <f>IF(CJ21&lt;ESCALA!$E$7,"NI",IF(CJ21&lt;ESCALA!$E$8,"EP",IF(CJ21&lt;ESCALA!$E$9,"C",IF(CJ21&lt;ESCALA!$E$10,"R","E"))))</f>
        <v>NI</v>
      </c>
      <c r="CC21" s="267" t="str">
        <f>IF(CK21&lt;ESCALA!$E$7,"NI",IF(CK21&lt;ESCALA!$E$8,"EP",IF(CK21&lt;ESCALA!$E$9,"C",IF(CK21&lt;ESCALA!$E$10,"R","E"))))</f>
        <v>NI</v>
      </c>
      <c r="CD21" s="267" t="str">
        <f>IF(CL21&lt;ESCALA!$E$7,"NI",IF(CL21&lt;ESCALA!$E$8,"EP",IF(CL21&lt;ESCALA!$E$9,"C",IF(CL21&lt;ESCALA!$E$10,"R","E"))))</f>
        <v>NI</v>
      </c>
      <c r="CE21" s="267" t="str">
        <f>IF(CM21&lt;ESCALA!$E$7,"NI",IF(CM21&lt;ESCALA!$E$8,"EP",IF(CM21&lt;ESCALA!$E$9,"C",IF(CM21&lt;ESCALA!$E$10,"R","E"))))</f>
        <v>NI</v>
      </c>
      <c r="CF21" s="267" t="str">
        <f>IF(CN21&lt;ESCALA!$E$7,"NI",IF(CN21&lt;ESCALA!$E$8,"EP",IF(CN21&lt;ESCALA!$E$9,"C",IF(CN21&lt;ESCALA!$E$10,"R","E"))))</f>
        <v>NI</v>
      </c>
      <c r="CG21" s="267" t="str">
        <f>IF(CO21&lt;ESCALA!$E$7,"NI",IF(CO21&lt;ESCALA!$E$8,"EP",IF(CO21&lt;ESCALA!$E$9,"C",IF(CO21&lt;ESCALA!$E$10,"R","E"))))</f>
        <v>NI</v>
      </c>
      <c r="CH21" s="269" t="str">
        <f>IF(CP21&lt;ESCALA!$E$7,"NI",IF(CP21&lt;ESCALA!$E$8,"EP",IF(CP21&lt;ESCALA!$E$9,"C",IF(CP21&lt;ESCALA!$E$10,"R","E"))))</f>
        <v>NI</v>
      </c>
      <c r="CI21" s="263">
        <f>'4º ESO'!BO38</f>
        <v>0</v>
      </c>
      <c r="CJ21" s="264">
        <f>'4º ESO'!BP38</f>
        <v>0</v>
      </c>
      <c r="CK21" s="264">
        <f>'4º ESO'!BQ38</f>
        <v>0</v>
      </c>
      <c r="CL21" s="264">
        <f>'4º ESO'!BR38</f>
        <v>0</v>
      </c>
      <c r="CM21" s="264">
        <f>'4º ESO'!BS38</f>
        <v>0</v>
      </c>
      <c r="CN21" s="264">
        <f>'4º ESO'!BT38</f>
        <v>0</v>
      </c>
      <c r="CO21" s="264">
        <f>'4º ESO'!BU38</f>
        <v>0</v>
      </c>
      <c r="CP21" s="314">
        <f>'4º ESO'!BV38</f>
        <v>0</v>
      </c>
    </row>
    <row r="22" spans="1:94" ht="21" customHeight="1">
      <c r="A22" s="29">
        <v>9</v>
      </c>
      <c r="B22" s="30" t="s">
        <v>109</v>
      </c>
      <c r="C22" s="52"/>
      <c r="D22" s="48"/>
      <c r="E22" s="52"/>
      <c r="F22" s="52"/>
      <c r="G22" s="52"/>
      <c r="H22" s="52"/>
      <c r="I22" s="52"/>
      <c r="J22" s="53"/>
      <c r="K22" s="54"/>
      <c r="L22" s="48"/>
      <c r="M22" s="52"/>
      <c r="N22" s="52"/>
      <c r="O22" s="52"/>
      <c r="P22" s="52"/>
      <c r="Q22" s="52"/>
      <c r="R22" s="53"/>
      <c r="S22" s="54"/>
      <c r="T22" s="48"/>
      <c r="U22" s="52"/>
      <c r="V22" s="52"/>
      <c r="W22" s="52"/>
      <c r="X22" s="52"/>
      <c r="Y22" s="52"/>
      <c r="Z22" s="53"/>
      <c r="AA22" s="54"/>
      <c r="AB22" s="48"/>
      <c r="AC22" s="52"/>
      <c r="AD22" s="52"/>
      <c r="AE22" s="52"/>
      <c r="AF22" s="52"/>
      <c r="AG22" s="52"/>
      <c r="AH22" s="53"/>
      <c r="AI22" s="54"/>
      <c r="AJ22" s="48"/>
      <c r="AK22" s="52"/>
      <c r="AL22" s="52"/>
      <c r="AM22" s="52"/>
      <c r="AN22" s="52"/>
      <c r="AO22" s="52"/>
      <c r="AP22" s="52"/>
      <c r="AQ22" s="202"/>
      <c r="AR22" s="52"/>
      <c r="AS22" s="48"/>
      <c r="AT22" s="52"/>
      <c r="AU22" s="52"/>
      <c r="AV22" s="52"/>
      <c r="AW22" s="52"/>
      <c r="AX22" s="52"/>
      <c r="AY22" s="52"/>
      <c r="AZ22" s="202"/>
      <c r="BA22" s="52"/>
      <c r="BB22" s="48"/>
      <c r="BC22" s="52"/>
      <c r="BD22" s="52"/>
      <c r="BE22" s="52"/>
      <c r="BF22" s="52"/>
      <c r="BG22" s="52"/>
      <c r="BH22" s="52"/>
      <c r="BI22" s="202"/>
      <c r="BJ22" s="52"/>
      <c r="BK22" s="48"/>
      <c r="BL22" s="52"/>
      <c r="BM22" s="52"/>
      <c r="BN22" s="52"/>
      <c r="BO22" s="52"/>
      <c r="BP22" s="52"/>
      <c r="BQ22" s="52"/>
      <c r="BR22" s="202"/>
      <c r="BS22" s="52"/>
      <c r="BT22" s="48"/>
      <c r="BU22" s="52"/>
      <c r="BV22" s="52"/>
      <c r="BW22" s="52"/>
      <c r="BX22" s="52"/>
      <c r="BY22" s="52"/>
      <c r="BZ22" s="52"/>
      <c r="CA22" s="268" t="str">
        <f>IF(CI22&lt;ESCALA!$E$7,"NI",IF(CI22&lt;ESCALA!$E$8,"EP",IF(CI22&lt;ESCALA!$E$9,"C",IF(CI22&lt;ESCALA!$E$10,"R","E"))))</f>
        <v>NI</v>
      </c>
      <c r="CB22" s="267" t="str">
        <f>IF(CJ22&lt;ESCALA!$E$7,"NI",IF(CJ22&lt;ESCALA!$E$8,"EP",IF(CJ22&lt;ESCALA!$E$9,"C",IF(CJ22&lt;ESCALA!$E$10,"R","E"))))</f>
        <v>NI</v>
      </c>
      <c r="CC22" s="267" t="str">
        <f>IF(CK22&lt;ESCALA!$E$7,"NI",IF(CK22&lt;ESCALA!$E$8,"EP",IF(CK22&lt;ESCALA!$E$9,"C",IF(CK22&lt;ESCALA!$E$10,"R","E"))))</f>
        <v>NI</v>
      </c>
      <c r="CD22" s="267" t="str">
        <f>IF(CL22&lt;ESCALA!$E$7,"NI",IF(CL22&lt;ESCALA!$E$8,"EP",IF(CL22&lt;ESCALA!$E$9,"C",IF(CL22&lt;ESCALA!$E$10,"R","E"))))</f>
        <v>NI</v>
      </c>
      <c r="CE22" s="267" t="str">
        <f>IF(CM22&lt;ESCALA!$E$7,"NI",IF(CM22&lt;ESCALA!$E$8,"EP",IF(CM22&lt;ESCALA!$E$9,"C",IF(CM22&lt;ESCALA!$E$10,"R","E"))))</f>
        <v>NI</v>
      </c>
      <c r="CF22" s="267" t="str">
        <f>IF(CN22&lt;ESCALA!$E$7,"NI",IF(CN22&lt;ESCALA!$E$8,"EP",IF(CN22&lt;ESCALA!$E$9,"C",IF(CN22&lt;ESCALA!$E$10,"R","E"))))</f>
        <v>NI</v>
      </c>
      <c r="CG22" s="267" t="str">
        <f>IF(CO22&lt;ESCALA!$E$7,"NI",IF(CO22&lt;ESCALA!$E$8,"EP",IF(CO22&lt;ESCALA!$E$9,"C",IF(CO22&lt;ESCALA!$E$10,"R","E"))))</f>
        <v>NI</v>
      </c>
      <c r="CH22" s="269" t="str">
        <f>IF(CP22&lt;ESCALA!$E$7,"NI",IF(CP22&lt;ESCALA!$E$8,"EP",IF(CP22&lt;ESCALA!$E$9,"C",IF(CP22&lt;ESCALA!$E$10,"R","E"))))</f>
        <v>NI</v>
      </c>
      <c r="CI22" s="263">
        <f>'4º ESO'!BO39</f>
        <v>0</v>
      </c>
      <c r="CJ22" s="264">
        <f>'4º ESO'!BP39</f>
        <v>0</v>
      </c>
      <c r="CK22" s="264">
        <f>'4º ESO'!BQ39</f>
        <v>0</v>
      </c>
      <c r="CL22" s="264">
        <f>'4º ESO'!BR39</f>
        <v>0</v>
      </c>
      <c r="CM22" s="264">
        <f>'4º ESO'!BS39</f>
        <v>0</v>
      </c>
      <c r="CN22" s="264">
        <f>'4º ESO'!BT39</f>
        <v>0</v>
      </c>
      <c r="CO22" s="264">
        <f>'4º ESO'!BU39</f>
        <v>0</v>
      </c>
      <c r="CP22" s="314">
        <f>'4º ESO'!BV39</f>
        <v>0</v>
      </c>
    </row>
    <row r="23" spans="1:94" ht="21" customHeight="1">
      <c r="A23" s="29">
        <v>10</v>
      </c>
      <c r="B23" s="28" t="s">
        <v>110</v>
      </c>
      <c r="C23" s="44"/>
      <c r="D23" s="43"/>
      <c r="E23" s="44"/>
      <c r="F23" s="44"/>
      <c r="G23" s="44"/>
      <c r="H23" s="44"/>
      <c r="I23" s="44"/>
      <c r="J23" s="45"/>
      <c r="K23" s="51"/>
      <c r="L23" s="43"/>
      <c r="M23" s="44"/>
      <c r="N23" s="44"/>
      <c r="O23" s="44"/>
      <c r="P23" s="44"/>
      <c r="Q23" s="44"/>
      <c r="R23" s="45"/>
      <c r="S23" s="51"/>
      <c r="T23" s="43"/>
      <c r="U23" s="44"/>
      <c r="V23" s="44"/>
      <c r="W23" s="44"/>
      <c r="X23" s="44"/>
      <c r="Y23" s="44"/>
      <c r="Z23" s="45"/>
      <c r="AA23" s="51"/>
      <c r="AB23" s="43"/>
      <c r="AC23" s="44"/>
      <c r="AD23" s="44"/>
      <c r="AE23" s="44"/>
      <c r="AF23" s="44"/>
      <c r="AG23" s="44"/>
      <c r="AH23" s="45"/>
      <c r="AI23" s="51"/>
      <c r="AJ23" s="43"/>
      <c r="AK23" s="44"/>
      <c r="AL23" s="44"/>
      <c r="AM23" s="44"/>
      <c r="AN23" s="44"/>
      <c r="AO23" s="44"/>
      <c r="AP23" s="44"/>
      <c r="AQ23" s="201"/>
      <c r="AR23" s="44"/>
      <c r="AS23" s="43"/>
      <c r="AT23" s="44"/>
      <c r="AU23" s="44"/>
      <c r="AV23" s="44"/>
      <c r="AW23" s="44"/>
      <c r="AX23" s="44"/>
      <c r="AY23" s="44"/>
      <c r="AZ23" s="201"/>
      <c r="BA23" s="44"/>
      <c r="BB23" s="43"/>
      <c r="BC23" s="44"/>
      <c r="BD23" s="44"/>
      <c r="BE23" s="44"/>
      <c r="BF23" s="44"/>
      <c r="BG23" s="44"/>
      <c r="BH23" s="44"/>
      <c r="BI23" s="201"/>
      <c r="BJ23" s="44"/>
      <c r="BK23" s="43"/>
      <c r="BL23" s="44"/>
      <c r="BM23" s="44"/>
      <c r="BN23" s="44"/>
      <c r="BO23" s="44"/>
      <c r="BP23" s="44"/>
      <c r="BQ23" s="44"/>
      <c r="BR23" s="201"/>
      <c r="BS23" s="44"/>
      <c r="BT23" s="43"/>
      <c r="BU23" s="44"/>
      <c r="BV23" s="44"/>
      <c r="BW23" s="44"/>
      <c r="BX23" s="44"/>
      <c r="BY23" s="44"/>
      <c r="BZ23" s="44"/>
      <c r="CA23" s="268" t="str">
        <f>IF(CI23&lt;ESCALA!$E$7,"NI",IF(CI23&lt;ESCALA!$E$8,"EP",IF(CI23&lt;ESCALA!$E$9,"C",IF(CI23&lt;ESCALA!$E$10,"R","E"))))</f>
        <v>NI</v>
      </c>
      <c r="CB23" s="267" t="str">
        <f>IF(CJ23&lt;ESCALA!$E$7,"NI",IF(CJ23&lt;ESCALA!$E$8,"EP",IF(CJ23&lt;ESCALA!$E$9,"C",IF(CJ23&lt;ESCALA!$E$10,"R","E"))))</f>
        <v>NI</v>
      </c>
      <c r="CC23" s="267" t="str">
        <f>IF(CK23&lt;ESCALA!$E$7,"NI",IF(CK23&lt;ESCALA!$E$8,"EP",IF(CK23&lt;ESCALA!$E$9,"C",IF(CK23&lt;ESCALA!$E$10,"R","E"))))</f>
        <v>NI</v>
      </c>
      <c r="CD23" s="267" t="str">
        <f>IF(CL23&lt;ESCALA!$E$7,"NI",IF(CL23&lt;ESCALA!$E$8,"EP",IF(CL23&lt;ESCALA!$E$9,"C",IF(CL23&lt;ESCALA!$E$10,"R","E"))))</f>
        <v>NI</v>
      </c>
      <c r="CE23" s="267" t="str">
        <f>IF(CM23&lt;ESCALA!$E$7,"NI",IF(CM23&lt;ESCALA!$E$8,"EP",IF(CM23&lt;ESCALA!$E$9,"C",IF(CM23&lt;ESCALA!$E$10,"R","E"))))</f>
        <v>NI</v>
      </c>
      <c r="CF23" s="267" t="str">
        <f>IF(CN23&lt;ESCALA!$E$7,"NI",IF(CN23&lt;ESCALA!$E$8,"EP",IF(CN23&lt;ESCALA!$E$9,"C",IF(CN23&lt;ESCALA!$E$10,"R","E"))))</f>
        <v>NI</v>
      </c>
      <c r="CG23" s="267" t="str">
        <f>IF(CO23&lt;ESCALA!$E$7,"NI",IF(CO23&lt;ESCALA!$E$8,"EP",IF(CO23&lt;ESCALA!$E$9,"C",IF(CO23&lt;ESCALA!$E$10,"R","E"))))</f>
        <v>NI</v>
      </c>
      <c r="CH23" s="269" t="str">
        <f>IF(CP23&lt;ESCALA!$E$7,"NI",IF(CP23&lt;ESCALA!$E$8,"EP",IF(CP23&lt;ESCALA!$E$9,"C",IF(CP23&lt;ESCALA!$E$10,"R","E"))))</f>
        <v>NI</v>
      </c>
      <c r="CI23" s="263">
        <f>'4º ESO'!BO40</f>
        <v>0</v>
      </c>
      <c r="CJ23" s="264">
        <f>'4º ESO'!BP40</f>
        <v>0</v>
      </c>
      <c r="CK23" s="264">
        <f>'4º ESO'!BQ40</f>
        <v>0</v>
      </c>
      <c r="CL23" s="264">
        <f>'4º ESO'!BR40</f>
        <v>0</v>
      </c>
      <c r="CM23" s="264">
        <f>'4º ESO'!BS40</f>
        <v>0</v>
      </c>
      <c r="CN23" s="264">
        <f>'4º ESO'!BT40</f>
        <v>0</v>
      </c>
      <c r="CO23" s="264">
        <f>'4º ESO'!BU40</f>
        <v>0</v>
      </c>
      <c r="CP23" s="314">
        <f>'4º ESO'!BV40</f>
        <v>0</v>
      </c>
    </row>
    <row r="24" spans="1:94" ht="21" customHeight="1">
      <c r="A24" s="66">
        <v>11</v>
      </c>
      <c r="B24" s="30" t="s">
        <v>111</v>
      </c>
      <c r="C24" s="52"/>
      <c r="D24" s="48"/>
      <c r="E24" s="52"/>
      <c r="F24" s="52"/>
      <c r="G24" s="52"/>
      <c r="H24" s="52"/>
      <c r="I24" s="52"/>
      <c r="J24" s="53"/>
      <c r="K24" s="54"/>
      <c r="L24" s="48"/>
      <c r="M24" s="52"/>
      <c r="N24" s="52"/>
      <c r="O24" s="52"/>
      <c r="P24" s="52"/>
      <c r="Q24" s="52"/>
      <c r="R24" s="53"/>
      <c r="S24" s="54"/>
      <c r="T24" s="48"/>
      <c r="U24" s="52"/>
      <c r="V24" s="52"/>
      <c r="W24" s="52"/>
      <c r="X24" s="52"/>
      <c r="Y24" s="52"/>
      <c r="Z24" s="53"/>
      <c r="AA24" s="54"/>
      <c r="AB24" s="48"/>
      <c r="AC24" s="52"/>
      <c r="AD24" s="52"/>
      <c r="AE24" s="52"/>
      <c r="AF24" s="52"/>
      <c r="AG24" s="52"/>
      <c r="AH24" s="53"/>
      <c r="AI24" s="54"/>
      <c r="AJ24" s="48"/>
      <c r="AK24" s="52"/>
      <c r="AL24" s="52"/>
      <c r="AM24" s="52"/>
      <c r="AN24" s="52"/>
      <c r="AO24" s="52"/>
      <c r="AP24" s="52"/>
      <c r="AQ24" s="202"/>
      <c r="AR24" s="52"/>
      <c r="AS24" s="48"/>
      <c r="AT24" s="52"/>
      <c r="AU24" s="52"/>
      <c r="AV24" s="52"/>
      <c r="AW24" s="52"/>
      <c r="AX24" s="52"/>
      <c r="AY24" s="52"/>
      <c r="AZ24" s="202"/>
      <c r="BA24" s="52"/>
      <c r="BB24" s="48"/>
      <c r="BC24" s="52"/>
      <c r="BD24" s="52"/>
      <c r="BE24" s="52"/>
      <c r="BF24" s="52"/>
      <c r="BG24" s="52"/>
      <c r="BH24" s="52"/>
      <c r="BI24" s="202"/>
      <c r="BJ24" s="52"/>
      <c r="BK24" s="48"/>
      <c r="BL24" s="52"/>
      <c r="BM24" s="52"/>
      <c r="BN24" s="52"/>
      <c r="BO24" s="52"/>
      <c r="BP24" s="52"/>
      <c r="BQ24" s="52"/>
      <c r="BR24" s="202"/>
      <c r="BS24" s="52"/>
      <c r="BT24" s="48"/>
      <c r="BU24" s="52"/>
      <c r="BV24" s="52"/>
      <c r="BW24" s="52"/>
      <c r="BX24" s="52"/>
      <c r="BY24" s="52"/>
      <c r="BZ24" s="52"/>
      <c r="CA24" s="268" t="str">
        <f>IF(CI24&lt;ESCALA!$E$7,"NI",IF(CI24&lt;ESCALA!$E$8,"EP",IF(CI24&lt;ESCALA!$E$9,"C",IF(CI24&lt;ESCALA!$E$10,"R","E"))))</f>
        <v>NI</v>
      </c>
      <c r="CB24" s="267" t="str">
        <f>IF(CJ24&lt;ESCALA!$E$7,"NI",IF(CJ24&lt;ESCALA!$E$8,"EP",IF(CJ24&lt;ESCALA!$E$9,"C",IF(CJ24&lt;ESCALA!$E$10,"R","E"))))</f>
        <v>NI</v>
      </c>
      <c r="CC24" s="267" t="str">
        <f>IF(CK24&lt;ESCALA!$E$7,"NI",IF(CK24&lt;ESCALA!$E$8,"EP",IF(CK24&lt;ESCALA!$E$9,"C",IF(CK24&lt;ESCALA!$E$10,"R","E"))))</f>
        <v>NI</v>
      </c>
      <c r="CD24" s="267" t="str">
        <f>IF(CL24&lt;ESCALA!$E$7,"NI",IF(CL24&lt;ESCALA!$E$8,"EP",IF(CL24&lt;ESCALA!$E$9,"C",IF(CL24&lt;ESCALA!$E$10,"R","E"))))</f>
        <v>NI</v>
      </c>
      <c r="CE24" s="267" t="str">
        <f>IF(CM24&lt;ESCALA!$E$7,"NI",IF(CM24&lt;ESCALA!$E$8,"EP",IF(CM24&lt;ESCALA!$E$9,"C",IF(CM24&lt;ESCALA!$E$10,"R","E"))))</f>
        <v>NI</v>
      </c>
      <c r="CF24" s="267" t="str">
        <f>IF(CN24&lt;ESCALA!$E$7,"NI",IF(CN24&lt;ESCALA!$E$8,"EP",IF(CN24&lt;ESCALA!$E$9,"C",IF(CN24&lt;ESCALA!$E$10,"R","E"))))</f>
        <v>NI</v>
      </c>
      <c r="CG24" s="267" t="str">
        <f>IF(CO24&lt;ESCALA!$E$7,"NI",IF(CO24&lt;ESCALA!$E$8,"EP",IF(CO24&lt;ESCALA!$E$9,"C",IF(CO24&lt;ESCALA!$E$10,"R","E"))))</f>
        <v>NI</v>
      </c>
      <c r="CH24" s="269" t="str">
        <f>IF(CP24&lt;ESCALA!$E$7,"NI",IF(CP24&lt;ESCALA!$E$8,"EP",IF(CP24&lt;ESCALA!$E$9,"C",IF(CP24&lt;ESCALA!$E$10,"R","E"))))</f>
        <v>NI</v>
      </c>
      <c r="CI24" s="263">
        <f>'4º ESO'!BO41</f>
        <v>0</v>
      </c>
      <c r="CJ24" s="264">
        <f>'4º ESO'!BP41</f>
        <v>0</v>
      </c>
      <c r="CK24" s="264">
        <f>'4º ESO'!BQ41</f>
        <v>0</v>
      </c>
      <c r="CL24" s="264">
        <f>'4º ESO'!BR41</f>
        <v>0</v>
      </c>
      <c r="CM24" s="264">
        <f>'4º ESO'!BS41</f>
        <v>0</v>
      </c>
      <c r="CN24" s="264">
        <f>'4º ESO'!BT41</f>
        <v>0</v>
      </c>
      <c r="CO24" s="264">
        <f>'4º ESO'!BU41</f>
        <v>0</v>
      </c>
      <c r="CP24" s="314">
        <f>'4º ESO'!BV41</f>
        <v>0</v>
      </c>
    </row>
    <row r="25" spans="1:94" ht="21" customHeight="1">
      <c r="A25" s="29">
        <v>12</v>
      </c>
      <c r="B25" s="28" t="s">
        <v>112</v>
      </c>
      <c r="C25" s="44"/>
      <c r="D25" s="43"/>
      <c r="E25" s="44"/>
      <c r="F25" s="44"/>
      <c r="G25" s="44"/>
      <c r="H25" s="44"/>
      <c r="I25" s="44"/>
      <c r="J25" s="45"/>
      <c r="K25" s="51"/>
      <c r="L25" s="43"/>
      <c r="M25" s="44"/>
      <c r="N25" s="44"/>
      <c r="O25" s="44"/>
      <c r="P25" s="44"/>
      <c r="Q25" s="44"/>
      <c r="R25" s="45"/>
      <c r="S25" s="51"/>
      <c r="T25" s="43"/>
      <c r="U25" s="44"/>
      <c r="V25" s="44"/>
      <c r="W25" s="44"/>
      <c r="X25" s="44"/>
      <c r="Y25" s="44"/>
      <c r="Z25" s="45"/>
      <c r="AA25" s="51"/>
      <c r="AB25" s="43"/>
      <c r="AC25" s="44"/>
      <c r="AD25" s="44"/>
      <c r="AE25" s="44"/>
      <c r="AF25" s="44"/>
      <c r="AG25" s="44"/>
      <c r="AH25" s="45"/>
      <c r="AI25" s="51"/>
      <c r="AJ25" s="43"/>
      <c r="AK25" s="44"/>
      <c r="AL25" s="44"/>
      <c r="AM25" s="44"/>
      <c r="AN25" s="44"/>
      <c r="AO25" s="44"/>
      <c r="AP25" s="44"/>
      <c r="AQ25" s="201"/>
      <c r="AR25" s="44"/>
      <c r="AS25" s="43"/>
      <c r="AT25" s="44"/>
      <c r="AU25" s="44"/>
      <c r="AV25" s="44"/>
      <c r="AW25" s="44"/>
      <c r="AX25" s="44"/>
      <c r="AY25" s="44"/>
      <c r="AZ25" s="201"/>
      <c r="BA25" s="44"/>
      <c r="BB25" s="43"/>
      <c r="BC25" s="44"/>
      <c r="BD25" s="44"/>
      <c r="BE25" s="44"/>
      <c r="BF25" s="44"/>
      <c r="BG25" s="44"/>
      <c r="BH25" s="44"/>
      <c r="BI25" s="201"/>
      <c r="BJ25" s="44"/>
      <c r="BK25" s="43"/>
      <c r="BL25" s="44"/>
      <c r="BM25" s="44"/>
      <c r="BN25" s="44"/>
      <c r="BO25" s="44"/>
      <c r="BP25" s="44"/>
      <c r="BQ25" s="44"/>
      <c r="BR25" s="201"/>
      <c r="BS25" s="44"/>
      <c r="BT25" s="43"/>
      <c r="BU25" s="44"/>
      <c r="BV25" s="44"/>
      <c r="BW25" s="44"/>
      <c r="BX25" s="44"/>
      <c r="BY25" s="44"/>
      <c r="BZ25" s="44"/>
      <c r="CA25" s="268" t="str">
        <f>IF(CI25&lt;ESCALA!$E$7,"NI",IF(CI25&lt;ESCALA!$E$8,"EP",IF(CI25&lt;ESCALA!$E$9,"C",IF(CI25&lt;ESCALA!$E$10,"R","E"))))</f>
        <v>NI</v>
      </c>
      <c r="CB25" s="267" t="str">
        <f>IF(CJ25&lt;ESCALA!$E$7,"NI",IF(CJ25&lt;ESCALA!$E$8,"EP",IF(CJ25&lt;ESCALA!$E$9,"C",IF(CJ25&lt;ESCALA!$E$10,"R","E"))))</f>
        <v>NI</v>
      </c>
      <c r="CC25" s="267" t="str">
        <f>IF(CK25&lt;ESCALA!$E$7,"NI",IF(CK25&lt;ESCALA!$E$8,"EP",IF(CK25&lt;ESCALA!$E$9,"C",IF(CK25&lt;ESCALA!$E$10,"R","E"))))</f>
        <v>NI</v>
      </c>
      <c r="CD25" s="267" t="str">
        <f>IF(CL25&lt;ESCALA!$E$7,"NI",IF(CL25&lt;ESCALA!$E$8,"EP",IF(CL25&lt;ESCALA!$E$9,"C",IF(CL25&lt;ESCALA!$E$10,"R","E"))))</f>
        <v>NI</v>
      </c>
      <c r="CE25" s="267" t="str">
        <f>IF(CM25&lt;ESCALA!$E$7,"NI",IF(CM25&lt;ESCALA!$E$8,"EP",IF(CM25&lt;ESCALA!$E$9,"C",IF(CM25&lt;ESCALA!$E$10,"R","E"))))</f>
        <v>NI</v>
      </c>
      <c r="CF25" s="267" t="str">
        <f>IF(CN25&lt;ESCALA!$E$7,"NI",IF(CN25&lt;ESCALA!$E$8,"EP",IF(CN25&lt;ESCALA!$E$9,"C",IF(CN25&lt;ESCALA!$E$10,"R","E"))))</f>
        <v>NI</v>
      </c>
      <c r="CG25" s="267" t="str">
        <f>IF(CO25&lt;ESCALA!$E$7,"NI",IF(CO25&lt;ESCALA!$E$8,"EP",IF(CO25&lt;ESCALA!$E$9,"C",IF(CO25&lt;ESCALA!$E$10,"R","E"))))</f>
        <v>NI</v>
      </c>
      <c r="CH25" s="269" t="str">
        <f>IF(CP25&lt;ESCALA!$E$7,"NI",IF(CP25&lt;ESCALA!$E$8,"EP",IF(CP25&lt;ESCALA!$E$9,"C",IF(CP25&lt;ESCALA!$E$10,"R","E"))))</f>
        <v>NI</v>
      </c>
      <c r="CI25" s="263">
        <f>'4º ESO'!BO42</f>
        <v>0</v>
      </c>
      <c r="CJ25" s="264">
        <f>'4º ESO'!BP42</f>
        <v>0</v>
      </c>
      <c r="CK25" s="264">
        <f>'4º ESO'!BQ42</f>
        <v>0</v>
      </c>
      <c r="CL25" s="264">
        <f>'4º ESO'!BR42</f>
        <v>0</v>
      </c>
      <c r="CM25" s="264">
        <f>'4º ESO'!BS42</f>
        <v>0</v>
      </c>
      <c r="CN25" s="264">
        <f>'4º ESO'!BT42</f>
        <v>0</v>
      </c>
      <c r="CO25" s="264">
        <f>'4º ESO'!BU42</f>
        <v>0</v>
      </c>
      <c r="CP25" s="314">
        <f>'4º ESO'!BV42</f>
        <v>0</v>
      </c>
    </row>
    <row r="26" spans="1:94" ht="21" customHeight="1">
      <c r="A26" s="29">
        <v>13</v>
      </c>
      <c r="B26" s="30" t="s">
        <v>113</v>
      </c>
      <c r="C26" s="52"/>
      <c r="D26" s="48"/>
      <c r="E26" s="52"/>
      <c r="F26" s="52"/>
      <c r="G26" s="52"/>
      <c r="H26" s="52"/>
      <c r="I26" s="52"/>
      <c r="J26" s="53"/>
      <c r="K26" s="54"/>
      <c r="L26" s="48"/>
      <c r="M26" s="52"/>
      <c r="N26" s="52"/>
      <c r="O26" s="52"/>
      <c r="P26" s="52"/>
      <c r="Q26" s="52"/>
      <c r="R26" s="53"/>
      <c r="S26" s="54"/>
      <c r="T26" s="48"/>
      <c r="U26" s="52"/>
      <c r="V26" s="52"/>
      <c r="W26" s="52"/>
      <c r="X26" s="52"/>
      <c r="Y26" s="52"/>
      <c r="Z26" s="53"/>
      <c r="AA26" s="54"/>
      <c r="AB26" s="48"/>
      <c r="AC26" s="52"/>
      <c r="AD26" s="52"/>
      <c r="AE26" s="52"/>
      <c r="AF26" s="52"/>
      <c r="AG26" s="52"/>
      <c r="AH26" s="53"/>
      <c r="AI26" s="54"/>
      <c r="AJ26" s="48"/>
      <c r="AK26" s="52"/>
      <c r="AL26" s="52"/>
      <c r="AM26" s="52"/>
      <c r="AN26" s="52"/>
      <c r="AO26" s="52"/>
      <c r="AP26" s="52"/>
      <c r="AQ26" s="202"/>
      <c r="AR26" s="52"/>
      <c r="AS26" s="48"/>
      <c r="AT26" s="52"/>
      <c r="AU26" s="52"/>
      <c r="AV26" s="52"/>
      <c r="AW26" s="52"/>
      <c r="AX26" s="52"/>
      <c r="AY26" s="52"/>
      <c r="AZ26" s="202"/>
      <c r="BA26" s="52"/>
      <c r="BB26" s="48"/>
      <c r="BC26" s="52"/>
      <c r="BD26" s="52"/>
      <c r="BE26" s="52"/>
      <c r="BF26" s="52"/>
      <c r="BG26" s="52"/>
      <c r="BH26" s="52"/>
      <c r="BI26" s="202"/>
      <c r="BJ26" s="52"/>
      <c r="BK26" s="48"/>
      <c r="BL26" s="52"/>
      <c r="BM26" s="52"/>
      <c r="BN26" s="52"/>
      <c r="BO26" s="52"/>
      <c r="BP26" s="52"/>
      <c r="BQ26" s="52"/>
      <c r="BR26" s="202"/>
      <c r="BS26" s="52"/>
      <c r="BT26" s="48"/>
      <c r="BU26" s="52"/>
      <c r="BV26" s="52"/>
      <c r="BW26" s="52"/>
      <c r="BX26" s="52"/>
      <c r="BY26" s="52"/>
      <c r="BZ26" s="52"/>
      <c r="CA26" s="268" t="str">
        <f>IF(CI26&lt;ESCALA!$E$7,"NI",IF(CI26&lt;ESCALA!$E$8,"EP",IF(CI26&lt;ESCALA!$E$9,"C",IF(CI26&lt;ESCALA!$E$10,"R","E"))))</f>
        <v>NI</v>
      </c>
      <c r="CB26" s="267" t="str">
        <f>IF(CJ26&lt;ESCALA!$E$7,"NI",IF(CJ26&lt;ESCALA!$E$8,"EP",IF(CJ26&lt;ESCALA!$E$9,"C",IF(CJ26&lt;ESCALA!$E$10,"R","E"))))</f>
        <v>NI</v>
      </c>
      <c r="CC26" s="267" t="str">
        <f>IF(CK26&lt;ESCALA!$E$7,"NI",IF(CK26&lt;ESCALA!$E$8,"EP",IF(CK26&lt;ESCALA!$E$9,"C",IF(CK26&lt;ESCALA!$E$10,"R","E"))))</f>
        <v>NI</v>
      </c>
      <c r="CD26" s="267" t="str">
        <f>IF(CL26&lt;ESCALA!$E$7,"NI",IF(CL26&lt;ESCALA!$E$8,"EP",IF(CL26&lt;ESCALA!$E$9,"C",IF(CL26&lt;ESCALA!$E$10,"R","E"))))</f>
        <v>NI</v>
      </c>
      <c r="CE26" s="267" t="str">
        <f>IF(CM26&lt;ESCALA!$E$7,"NI",IF(CM26&lt;ESCALA!$E$8,"EP",IF(CM26&lt;ESCALA!$E$9,"C",IF(CM26&lt;ESCALA!$E$10,"R","E"))))</f>
        <v>NI</v>
      </c>
      <c r="CF26" s="267" t="str">
        <f>IF(CN26&lt;ESCALA!$E$7,"NI",IF(CN26&lt;ESCALA!$E$8,"EP",IF(CN26&lt;ESCALA!$E$9,"C",IF(CN26&lt;ESCALA!$E$10,"R","E"))))</f>
        <v>NI</v>
      </c>
      <c r="CG26" s="267" t="str">
        <f>IF(CO26&lt;ESCALA!$E$7,"NI",IF(CO26&lt;ESCALA!$E$8,"EP",IF(CO26&lt;ESCALA!$E$9,"C",IF(CO26&lt;ESCALA!$E$10,"R","E"))))</f>
        <v>NI</v>
      </c>
      <c r="CH26" s="269" t="str">
        <f>IF(CP26&lt;ESCALA!$E$7,"NI",IF(CP26&lt;ESCALA!$E$8,"EP",IF(CP26&lt;ESCALA!$E$9,"C",IF(CP26&lt;ESCALA!$E$10,"R","E"))))</f>
        <v>NI</v>
      </c>
      <c r="CI26" s="263">
        <f>'4º ESO'!BO43</f>
        <v>0</v>
      </c>
      <c r="CJ26" s="264">
        <f>'4º ESO'!BP43</f>
        <v>0</v>
      </c>
      <c r="CK26" s="264">
        <f>'4º ESO'!BQ43</f>
        <v>0</v>
      </c>
      <c r="CL26" s="264">
        <f>'4º ESO'!BR43</f>
        <v>0</v>
      </c>
      <c r="CM26" s="264">
        <f>'4º ESO'!BS43</f>
        <v>0</v>
      </c>
      <c r="CN26" s="264">
        <f>'4º ESO'!BT43</f>
        <v>0</v>
      </c>
      <c r="CO26" s="264">
        <f>'4º ESO'!BU43</f>
        <v>0</v>
      </c>
      <c r="CP26" s="314">
        <f>'4º ESO'!BV43</f>
        <v>0</v>
      </c>
    </row>
    <row r="27" spans="1:94" ht="21" customHeight="1">
      <c r="A27" s="66">
        <v>14</v>
      </c>
      <c r="B27" s="28" t="s">
        <v>114</v>
      </c>
      <c r="C27" s="55"/>
      <c r="D27" s="43"/>
      <c r="E27" s="55"/>
      <c r="F27" s="55"/>
      <c r="G27" s="55"/>
      <c r="H27" s="55"/>
      <c r="I27" s="55"/>
      <c r="J27" s="56"/>
      <c r="K27" s="57"/>
      <c r="L27" s="43"/>
      <c r="M27" s="55"/>
      <c r="N27" s="55"/>
      <c r="O27" s="55"/>
      <c r="P27" s="55"/>
      <c r="Q27" s="55"/>
      <c r="R27" s="56"/>
      <c r="S27" s="57"/>
      <c r="T27" s="43"/>
      <c r="U27" s="55"/>
      <c r="V27" s="55"/>
      <c r="W27" s="55"/>
      <c r="X27" s="55"/>
      <c r="Y27" s="55"/>
      <c r="Z27" s="56"/>
      <c r="AA27" s="57"/>
      <c r="AB27" s="43"/>
      <c r="AC27" s="55"/>
      <c r="AD27" s="55"/>
      <c r="AE27" s="55"/>
      <c r="AF27" s="55"/>
      <c r="AG27" s="55"/>
      <c r="AH27" s="56"/>
      <c r="AI27" s="57"/>
      <c r="AJ27" s="43"/>
      <c r="AK27" s="55"/>
      <c r="AL27" s="55"/>
      <c r="AM27" s="55"/>
      <c r="AN27" s="55"/>
      <c r="AO27" s="55"/>
      <c r="AP27" s="55"/>
      <c r="AQ27" s="206"/>
      <c r="AR27" s="55"/>
      <c r="AS27" s="43"/>
      <c r="AT27" s="55"/>
      <c r="AU27" s="55"/>
      <c r="AV27" s="55"/>
      <c r="AW27" s="55"/>
      <c r="AX27" s="55"/>
      <c r="AY27" s="55"/>
      <c r="AZ27" s="206"/>
      <c r="BA27" s="55"/>
      <c r="BB27" s="43"/>
      <c r="BC27" s="55"/>
      <c r="BD27" s="55"/>
      <c r="BE27" s="55"/>
      <c r="BF27" s="55"/>
      <c r="BG27" s="55"/>
      <c r="BH27" s="55"/>
      <c r="BI27" s="206"/>
      <c r="BJ27" s="55"/>
      <c r="BK27" s="43"/>
      <c r="BL27" s="55"/>
      <c r="BM27" s="55"/>
      <c r="BN27" s="55"/>
      <c r="BO27" s="55"/>
      <c r="BP27" s="55"/>
      <c r="BQ27" s="55"/>
      <c r="BR27" s="206"/>
      <c r="BS27" s="55"/>
      <c r="BT27" s="43"/>
      <c r="BU27" s="55"/>
      <c r="BV27" s="55"/>
      <c r="BW27" s="55"/>
      <c r="BX27" s="55"/>
      <c r="BY27" s="55"/>
      <c r="BZ27" s="55"/>
      <c r="CA27" s="268" t="str">
        <f>IF(CI27&lt;ESCALA!$E$7,"NI",IF(CI27&lt;ESCALA!$E$8,"EP",IF(CI27&lt;ESCALA!$E$9,"C",IF(CI27&lt;ESCALA!$E$10,"R","E"))))</f>
        <v>NI</v>
      </c>
      <c r="CB27" s="267" t="str">
        <f>IF(CJ27&lt;ESCALA!$E$7,"NI",IF(CJ27&lt;ESCALA!$E$8,"EP",IF(CJ27&lt;ESCALA!$E$9,"C",IF(CJ27&lt;ESCALA!$E$10,"R","E"))))</f>
        <v>NI</v>
      </c>
      <c r="CC27" s="267" t="str">
        <f>IF(CK27&lt;ESCALA!$E$7,"NI",IF(CK27&lt;ESCALA!$E$8,"EP",IF(CK27&lt;ESCALA!$E$9,"C",IF(CK27&lt;ESCALA!$E$10,"R","E"))))</f>
        <v>NI</v>
      </c>
      <c r="CD27" s="267" t="str">
        <f>IF(CL27&lt;ESCALA!$E$7,"NI",IF(CL27&lt;ESCALA!$E$8,"EP",IF(CL27&lt;ESCALA!$E$9,"C",IF(CL27&lt;ESCALA!$E$10,"R","E"))))</f>
        <v>NI</v>
      </c>
      <c r="CE27" s="267" t="str">
        <f>IF(CM27&lt;ESCALA!$E$7,"NI",IF(CM27&lt;ESCALA!$E$8,"EP",IF(CM27&lt;ESCALA!$E$9,"C",IF(CM27&lt;ESCALA!$E$10,"R","E"))))</f>
        <v>NI</v>
      </c>
      <c r="CF27" s="267" t="str">
        <f>IF(CN27&lt;ESCALA!$E$7,"NI",IF(CN27&lt;ESCALA!$E$8,"EP",IF(CN27&lt;ESCALA!$E$9,"C",IF(CN27&lt;ESCALA!$E$10,"R","E"))))</f>
        <v>NI</v>
      </c>
      <c r="CG27" s="267" t="str">
        <f>IF(CO27&lt;ESCALA!$E$7,"NI",IF(CO27&lt;ESCALA!$E$8,"EP",IF(CO27&lt;ESCALA!$E$9,"C",IF(CO27&lt;ESCALA!$E$10,"R","E"))))</f>
        <v>NI</v>
      </c>
      <c r="CH27" s="269" t="str">
        <f>IF(CP27&lt;ESCALA!$E$7,"NI",IF(CP27&lt;ESCALA!$E$8,"EP",IF(CP27&lt;ESCALA!$E$9,"C",IF(CP27&lt;ESCALA!$E$10,"R","E"))))</f>
        <v>NI</v>
      </c>
      <c r="CI27" s="263">
        <f>'4º ESO'!BO44</f>
        <v>0</v>
      </c>
      <c r="CJ27" s="264">
        <f>'4º ESO'!BP44</f>
        <v>0</v>
      </c>
      <c r="CK27" s="264">
        <f>'4º ESO'!BQ44</f>
        <v>0</v>
      </c>
      <c r="CL27" s="264">
        <f>'4º ESO'!BR44</f>
        <v>0</v>
      </c>
      <c r="CM27" s="264">
        <f>'4º ESO'!BS44</f>
        <v>0</v>
      </c>
      <c r="CN27" s="264">
        <f>'4º ESO'!BT44</f>
        <v>0</v>
      </c>
      <c r="CO27" s="264">
        <f>'4º ESO'!BU44</f>
        <v>0</v>
      </c>
      <c r="CP27" s="314">
        <f>'4º ESO'!BV44</f>
        <v>0</v>
      </c>
    </row>
    <row r="28" spans="1:94" ht="21" customHeight="1">
      <c r="A28" s="29">
        <v>15</v>
      </c>
      <c r="B28" s="30" t="s">
        <v>115</v>
      </c>
      <c r="C28" s="52"/>
      <c r="D28" s="48"/>
      <c r="E28" s="52"/>
      <c r="F28" s="52"/>
      <c r="G28" s="52"/>
      <c r="H28" s="52"/>
      <c r="I28" s="52"/>
      <c r="J28" s="53"/>
      <c r="K28" s="54"/>
      <c r="L28" s="48"/>
      <c r="M28" s="52"/>
      <c r="N28" s="52"/>
      <c r="O28" s="52"/>
      <c r="P28" s="52"/>
      <c r="Q28" s="52"/>
      <c r="R28" s="53"/>
      <c r="S28" s="54"/>
      <c r="T28" s="48"/>
      <c r="U28" s="52"/>
      <c r="V28" s="52"/>
      <c r="W28" s="52"/>
      <c r="X28" s="52"/>
      <c r="Y28" s="52"/>
      <c r="Z28" s="53"/>
      <c r="AA28" s="54"/>
      <c r="AB28" s="48"/>
      <c r="AC28" s="52"/>
      <c r="AD28" s="52"/>
      <c r="AE28" s="52"/>
      <c r="AF28" s="52"/>
      <c r="AG28" s="52"/>
      <c r="AH28" s="53"/>
      <c r="AI28" s="54"/>
      <c r="AJ28" s="48"/>
      <c r="AK28" s="52"/>
      <c r="AL28" s="52"/>
      <c r="AM28" s="52"/>
      <c r="AN28" s="52"/>
      <c r="AO28" s="52"/>
      <c r="AP28" s="52"/>
      <c r="AQ28" s="202"/>
      <c r="AR28" s="52"/>
      <c r="AS28" s="48"/>
      <c r="AT28" s="52"/>
      <c r="AU28" s="52"/>
      <c r="AV28" s="52"/>
      <c r="AW28" s="52"/>
      <c r="AX28" s="52"/>
      <c r="AY28" s="52"/>
      <c r="AZ28" s="202"/>
      <c r="BA28" s="52"/>
      <c r="BB28" s="48"/>
      <c r="BC28" s="52"/>
      <c r="BD28" s="52"/>
      <c r="BE28" s="52"/>
      <c r="BF28" s="52"/>
      <c r="BG28" s="52"/>
      <c r="BH28" s="52"/>
      <c r="BI28" s="202"/>
      <c r="BJ28" s="52"/>
      <c r="BK28" s="48"/>
      <c r="BL28" s="52"/>
      <c r="BM28" s="52"/>
      <c r="BN28" s="52"/>
      <c r="BO28" s="52"/>
      <c r="BP28" s="52"/>
      <c r="BQ28" s="52"/>
      <c r="BR28" s="202"/>
      <c r="BS28" s="52"/>
      <c r="BT28" s="48"/>
      <c r="BU28" s="52"/>
      <c r="BV28" s="52"/>
      <c r="BW28" s="52"/>
      <c r="BX28" s="52"/>
      <c r="BY28" s="52"/>
      <c r="BZ28" s="52"/>
      <c r="CA28" s="268" t="str">
        <f>IF(CI28&lt;ESCALA!$E$7,"NI",IF(CI28&lt;ESCALA!$E$8,"EP",IF(CI28&lt;ESCALA!$E$9,"C",IF(CI28&lt;ESCALA!$E$10,"R","E"))))</f>
        <v>NI</v>
      </c>
      <c r="CB28" s="267" t="str">
        <f>IF(CJ28&lt;ESCALA!$E$7,"NI",IF(CJ28&lt;ESCALA!$E$8,"EP",IF(CJ28&lt;ESCALA!$E$9,"C",IF(CJ28&lt;ESCALA!$E$10,"R","E"))))</f>
        <v>NI</v>
      </c>
      <c r="CC28" s="267" t="str">
        <f>IF(CK28&lt;ESCALA!$E$7,"NI",IF(CK28&lt;ESCALA!$E$8,"EP",IF(CK28&lt;ESCALA!$E$9,"C",IF(CK28&lt;ESCALA!$E$10,"R","E"))))</f>
        <v>NI</v>
      </c>
      <c r="CD28" s="267" t="str">
        <f>IF(CL28&lt;ESCALA!$E$7,"NI",IF(CL28&lt;ESCALA!$E$8,"EP",IF(CL28&lt;ESCALA!$E$9,"C",IF(CL28&lt;ESCALA!$E$10,"R","E"))))</f>
        <v>NI</v>
      </c>
      <c r="CE28" s="267" t="str">
        <f>IF(CM28&lt;ESCALA!$E$7,"NI",IF(CM28&lt;ESCALA!$E$8,"EP",IF(CM28&lt;ESCALA!$E$9,"C",IF(CM28&lt;ESCALA!$E$10,"R","E"))))</f>
        <v>NI</v>
      </c>
      <c r="CF28" s="267" t="str">
        <f>IF(CN28&lt;ESCALA!$E$7,"NI",IF(CN28&lt;ESCALA!$E$8,"EP",IF(CN28&lt;ESCALA!$E$9,"C",IF(CN28&lt;ESCALA!$E$10,"R","E"))))</f>
        <v>NI</v>
      </c>
      <c r="CG28" s="267" t="str">
        <f>IF(CO28&lt;ESCALA!$E$7,"NI",IF(CO28&lt;ESCALA!$E$8,"EP",IF(CO28&lt;ESCALA!$E$9,"C",IF(CO28&lt;ESCALA!$E$10,"R","E"))))</f>
        <v>NI</v>
      </c>
      <c r="CH28" s="269" t="str">
        <f>IF(CP28&lt;ESCALA!$E$7,"NI",IF(CP28&lt;ESCALA!$E$8,"EP",IF(CP28&lt;ESCALA!$E$9,"C",IF(CP28&lt;ESCALA!$E$10,"R","E"))))</f>
        <v>NI</v>
      </c>
      <c r="CI28" s="263">
        <f>'4º ESO'!BO45</f>
        <v>0</v>
      </c>
      <c r="CJ28" s="264">
        <f>'4º ESO'!BP45</f>
        <v>0</v>
      </c>
      <c r="CK28" s="264">
        <f>'4º ESO'!BQ45</f>
        <v>0</v>
      </c>
      <c r="CL28" s="264">
        <f>'4º ESO'!BR45</f>
        <v>0</v>
      </c>
      <c r="CM28" s="264">
        <f>'4º ESO'!BS45</f>
        <v>0</v>
      </c>
      <c r="CN28" s="264">
        <f>'4º ESO'!BT45</f>
        <v>0</v>
      </c>
      <c r="CO28" s="264">
        <f>'4º ESO'!BU45</f>
        <v>0</v>
      </c>
      <c r="CP28" s="314">
        <f>'4º ESO'!BV45</f>
        <v>0</v>
      </c>
    </row>
    <row r="29" spans="1:94" ht="21" customHeight="1">
      <c r="A29" s="29">
        <v>16</v>
      </c>
      <c r="B29" s="28" t="s">
        <v>116</v>
      </c>
      <c r="C29" s="44"/>
      <c r="D29" s="43"/>
      <c r="E29" s="44"/>
      <c r="F29" s="44"/>
      <c r="G29" s="44"/>
      <c r="H29" s="44"/>
      <c r="I29" s="44"/>
      <c r="J29" s="45"/>
      <c r="K29" s="51"/>
      <c r="L29" s="43"/>
      <c r="M29" s="44"/>
      <c r="N29" s="44"/>
      <c r="O29" s="44"/>
      <c r="P29" s="44"/>
      <c r="Q29" s="44"/>
      <c r="R29" s="45"/>
      <c r="S29" s="51"/>
      <c r="T29" s="43"/>
      <c r="U29" s="44"/>
      <c r="V29" s="44"/>
      <c r="W29" s="44"/>
      <c r="X29" s="44"/>
      <c r="Y29" s="44"/>
      <c r="Z29" s="45"/>
      <c r="AA29" s="51"/>
      <c r="AB29" s="43"/>
      <c r="AC29" s="44"/>
      <c r="AD29" s="44"/>
      <c r="AE29" s="44"/>
      <c r="AF29" s="44"/>
      <c r="AG29" s="44"/>
      <c r="AH29" s="45"/>
      <c r="AI29" s="51"/>
      <c r="AJ29" s="43"/>
      <c r="AK29" s="44"/>
      <c r="AL29" s="44"/>
      <c r="AM29" s="44"/>
      <c r="AN29" s="44"/>
      <c r="AO29" s="44"/>
      <c r="AP29" s="44"/>
      <c r="AQ29" s="201"/>
      <c r="AR29" s="44"/>
      <c r="AS29" s="43"/>
      <c r="AT29" s="44"/>
      <c r="AU29" s="44"/>
      <c r="AV29" s="44"/>
      <c r="AW29" s="44"/>
      <c r="AX29" s="44"/>
      <c r="AY29" s="44"/>
      <c r="AZ29" s="201"/>
      <c r="BA29" s="44"/>
      <c r="BB29" s="43"/>
      <c r="BC29" s="44"/>
      <c r="BD29" s="44"/>
      <c r="BE29" s="44"/>
      <c r="BF29" s="44"/>
      <c r="BG29" s="44"/>
      <c r="BH29" s="44"/>
      <c r="BI29" s="201"/>
      <c r="BJ29" s="44"/>
      <c r="BK29" s="43"/>
      <c r="BL29" s="44"/>
      <c r="BM29" s="44"/>
      <c r="BN29" s="44"/>
      <c r="BO29" s="44"/>
      <c r="BP29" s="44"/>
      <c r="BQ29" s="44"/>
      <c r="BR29" s="201"/>
      <c r="BS29" s="44"/>
      <c r="BT29" s="43"/>
      <c r="BU29" s="44"/>
      <c r="BV29" s="44"/>
      <c r="BW29" s="44"/>
      <c r="BX29" s="44"/>
      <c r="BY29" s="44"/>
      <c r="BZ29" s="44"/>
      <c r="CA29" s="268" t="str">
        <f>IF(CI29&lt;ESCALA!$E$7,"NI",IF(CI29&lt;ESCALA!$E$8,"EP",IF(CI29&lt;ESCALA!$E$9,"C",IF(CI29&lt;ESCALA!$E$10,"R","E"))))</f>
        <v>NI</v>
      </c>
      <c r="CB29" s="267" t="str">
        <f>IF(CJ29&lt;ESCALA!$E$7,"NI",IF(CJ29&lt;ESCALA!$E$8,"EP",IF(CJ29&lt;ESCALA!$E$9,"C",IF(CJ29&lt;ESCALA!$E$10,"R","E"))))</f>
        <v>NI</v>
      </c>
      <c r="CC29" s="267" t="str">
        <f>IF(CK29&lt;ESCALA!$E$7,"NI",IF(CK29&lt;ESCALA!$E$8,"EP",IF(CK29&lt;ESCALA!$E$9,"C",IF(CK29&lt;ESCALA!$E$10,"R","E"))))</f>
        <v>NI</v>
      </c>
      <c r="CD29" s="267" t="str">
        <f>IF(CL29&lt;ESCALA!$E$7,"NI",IF(CL29&lt;ESCALA!$E$8,"EP",IF(CL29&lt;ESCALA!$E$9,"C",IF(CL29&lt;ESCALA!$E$10,"R","E"))))</f>
        <v>NI</v>
      </c>
      <c r="CE29" s="267" t="str">
        <f>IF(CM29&lt;ESCALA!$E$7,"NI",IF(CM29&lt;ESCALA!$E$8,"EP",IF(CM29&lt;ESCALA!$E$9,"C",IF(CM29&lt;ESCALA!$E$10,"R","E"))))</f>
        <v>NI</v>
      </c>
      <c r="CF29" s="267" t="str">
        <f>IF(CN29&lt;ESCALA!$E$7,"NI",IF(CN29&lt;ESCALA!$E$8,"EP",IF(CN29&lt;ESCALA!$E$9,"C",IF(CN29&lt;ESCALA!$E$10,"R","E"))))</f>
        <v>NI</v>
      </c>
      <c r="CG29" s="267" t="str">
        <f>IF(CO29&lt;ESCALA!$E$7,"NI",IF(CO29&lt;ESCALA!$E$8,"EP",IF(CO29&lt;ESCALA!$E$9,"C",IF(CO29&lt;ESCALA!$E$10,"R","E"))))</f>
        <v>NI</v>
      </c>
      <c r="CH29" s="269" t="str">
        <f>IF(CP29&lt;ESCALA!$E$7,"NI",IF(CP29&lt;ESCALA!$E$8,"EP",IF(CP29&lt;ESCALA!$E$9,"C",IF(CP29&lt;ESCALA!$E$10,"R","E"))))</f>
        <v>NI</v>
      </c>
      <c r="CI29" s="263">
        <f>'4º ESO'!BO46</f>
        <v>0</v>
      </c>
      <c r="CJ29" s="264">
        <f>'4º ESO'!BP46</f>
        <v>0</v>
      </c>
      <c r="CK29" s="264">
        <f>'4º ESO'!BQ46</f>
        <v>0</v>
      </c>
      <c r="CL29" s="264">
        <f>'4º ESO'!BR46</f>
        <v>0</v>
      </c>
      <c r="CM29" s="264">
        <f>'4º ESO'!BS46</f>
        <v>0</v>
      </c>
      <c r="CN29" s="264">
        <f>'4º ESO'!BT46</f>
        <v>0</v>
      </c>
      <c r="CO29" s="264">
        <f>'4º ESO'!BU46</f>
        <v>0</v>
      </c>
      <c r="CP29" s="314">
        <f>'4º ESO'!BV46</f>
        <v>0</v>
      </c>
    </row>
    <row r="30" spans="1:94" ht="21" customHeight="1">
      <c r="A30" s="66">
        <v>17</v>
      </c>
      <c r="B30" s="30" t="s">
        <v>117</v>
      </c>
      <c r="C30" s="52"/>
      <c r="D30" s="48"/>
      <c r="E30" s="52"/>
      <c r="F30" s="52"/>
      <c r="G30" s="52"/>
      <c r="H30" s="52"/>
      <c r="I30" s="52"/>
      <c r="J30" s="53"/>
      <c r="K30" s="54"/>
      <c r="L30" s="48"/>
      <c r="M30" s="52"/>
      <c r="N30" s="52"/>
      <c r="O30" s="52"/>
      <c r="P30" s="52"/>
      <c r="Q30" s="52"/>
      <c r="R30" s="53"/>
      <c r="S30" s="54"/>
      <c r="T30" s="48"/>
      <c r="U30" s="52"/>
      <c r="V30" s="52"/>
      <c r="W30" s="52"/>
      <c r="X30" s="52"/>
      <c r="Y30" s="52"/>
      <c r="Z30" s="53"/>
      <c r="AA30" s="54"/>
      <c r="AB30" s="48"/>
      <c r="AC30" s="52"/>
      <c r="AD30" s="52"/>
      <c r="AE30" s="52"/>
      <c r="AF30" s="52"/>
      <c r="AG30" s="52"/>
      <c r="AH30" s="53"/>
      <c r="AI30" s="54"/>
      <c r="AJ30" s="48"/>
      <c r="AK30" s="52"/>
      <c r="AL30" s="52"/>
      <c r="AM30" s="52"/>
      <c r="AN30" s="52"/>
      <c r="AO30" s="52"/>
      <c r="AP30" s="52"/>
      <c r="AQ30" s="202"/>
      <c r="AR30" s="52"/>
      <c r="AS30" s="48"/>
      <c r="AT30" s="52"/>
      <c r="AU30" s="52"/>
      <c r="AV30" s="52"/>
      <c r="AW30" s="52"/>
      <c r="AX30" s="52"/>
      <c r="AY30" s="52"/>
      <c r="AZ30" s="202"/>
      <c r="BA30" s="52"/>
      <c r="BB30" s="48"/>
      <c r="BC30" s="52"/>
      <c r="BD30" s="52"/>
      <c r="BE30" s="52"/>
      <c r="BF30" s="52"/>
      <c r="BG30" s="52"/>
      <c r="BH30" s="52"/>
      <c r="BI30" s="202"/>
      <c r="BJ30" s="52"/>
      <c r="BK30" s="48"/>
      <c r="BL30" s="52"/>
      <c r="BM30" s="52"/>
      <c r="BN30" s="52"/>
      <c r="BO30" s="52"/>
      <c r="BP30" s="52"/>
      <c r="BQ30" s="52"/>
      <c r="BR30" s="202"/>
      <c r="BS30" s="52"/>
      <c r="BT30" s="48"/>
      <c r="BU30" s="52"/>
      <c r="BV30" s="52"/>
      <c r="BW30" s="52"/>
      <c r="BX30" s="52"/>
      <c r="BY30" s="52"/>
      <c r="BZ30" s="52"/>
      <c r="CA30" s="268" t="str">
        <f>IF(CI30&lt;ESCALA!$E$7,"NI",IF(CI30&lt;ESCALA!$E$8,"EP",IF(CI30&lt;ESCALA!$E$9,"C",IF(CI30&lt;ESCALA!$E$10,"R","E"))))</f>
        <v>NI</v>
      </c>
      <c r="CB30" s="267" t="str">
        <f>IF(CJ30&lt;ESCALA!$E$7,"NI",IF(CJ30&lt;ESCALA!$E$8,"EP",IF(CJ30&lt;ESCALA!$E$9,"C",IF(CJ30&lt;ESCALA!$E$10,"R","E"))))</f>
        <v>NI</v>
      </c>
      <c r="CC30" s="267" t="str">
        <f>IF(CK30&lt;ESCALA!$E$7,"NI",IF(CK30&lt;ESCALA!$E$8,"EP",IF(CK30&lt;ESCALA!$E$9,"C",IF(CK30&lt;ESCALA!$E$10,"R","E"))))</f>
        <v>NI</v>
      </c>
      <c r="CD30" s="267" t="str">
        <f>IF(CL30&lt;ESCALA!$E$7,"NI",IF(CL30&lt;ESCALA!$E$8,"EP",IF(CL30&lt;ESCALA!$E$9,"C",IF(CL30&lt;ESCALA!$E$10,"R","E"))))</f>
        <v>NI</v>
      </c>
      <c r="CE30" s="267" t="str">
        <f>IF(CM30&lt;ESCALA!$E$7,"NI",IF(CM30&lt;ESCALA!$E$8,"EP",IF(CM30&lt;ESCALA!$E$9,"C",IF(CM30&lt;ESCALA!$E$10,"R","E"))))</f>
        <v>NI</v>
      </c>
      <c r="CF30" s="267" t="str">
        <f>IF(CN30&lt;ESCALA!$E$7,"NI",IF(CN30&lt;ESCALA!$E$8,"EP",IF(CN30&lt;ESCALA!$E$9,"C",IF(CN30&lt;ESCALA!$E$10,"R","E"))))</f>
        <v>NI</v>
      </c>
      <c r="CG30" s="267" t="str">
        <f>IF(CO30&lt;ESCALA!$E$7,"NI",IF(CO30&lt;ESCALA!$E$8,"EP",IF(CO30&lt;ESCALA!$E$9,"C",IF(CO30&lt;ESCALA!$E$10,"R","E"))))</f>
        <v>NI</v>
      </c>
      <c r="CH30" s="269" t="str">
        <f>IF(CP30&lt;ESCALA!$E$7,"NI",IF(CP30&lt;ESCALA!$E$8,"EP",IF(CP30&lt;ESCALA!$E$9,"C",IF(CP30&lt;ESCALA!$E$10,"R","E"))))</f>
        <v>NI</v>
      </c>
      <c r="CI30" s="263">
        <f>'4º ESO'!BO47</f>
        <v>0</v>
      </c>
      <c r="CJ30" s="264">
        <f>'4º ESO'!BP47</f>
        <v>0</v>
      </c>
      <c r="CK30" s="264">
        <f>'4º ESO'!BQ47</f>
        <v>0</v>
      </c>
      <c r="CL30" s="264">
        <f>'4º ESO'!BR47</f>
        <v>0</v>
      </c>
      <c r="CM30" s="264">
        <f>'4º ESO'!BS47</f>
        <v>0</v>
      </c>
      <c r="CN30" s="264">
        <f>'4º ESO'!BT47</f>
        <v>0</v>
      </c>
      <c r="CO30" s="264">
        <f>'4º ESO'!BU47</f>
        <v>0</v>
      </c>
      <c r="CP30" s="314">
        <f>'4º ESO'!BV47</f>
        <v>0</v>
      </c>
    </row>
    <row r="31" spans="1:94" ht="21" customHeight="1">
      <c r="A31" s="29">
        <v>18</v>
      </c>
      <c r="B31" s="28" t="s">
        <v>118</v>
      </c>
      <c r="C31" s="44"/>
      <c r="D31" s="43"/>
      <c r="E31" s="44"/>
      <c r="F31" s="44"/>
      <c r="G31" s="44"/>
      <c r="H31" s="44"/>
      <c r="I31" s="44"/>
      <c r="J31" s="45"/>
      <c r="K31" s="51"/>
      <c r="L31" s="43"/>
      <c r="M31" s="44"/>
      <c r="N31" s="44"/>
      <c r="O31" s="44"/>
      <c r="P31" s="44"/>
      <c r="Q31" s="44"/>
      <c r="R31" s="45"/>
      <c r="S31" s="51"/>
      <c r="T31" s="43"/>
      <c r="U31" s="44"/>
      <c r="V31" s="44"/>
      <c r="W31" s="44"/>
      <c r="X31" s="44"/>
      <c r="Y31" s="44"/>
      <c r="Z31" s="45"/>
      <c r="AA31" s="51"/>
      <c r="AB31" s="43"/>
      <c r="AC31" s="44"/>
      <c r="AD31" s="44"/>
      <c r="AE31" s="44"/>
      <c r="AF31" s="44"/>
      <c r="AG31" s="44"/>
      <c r="AH31" s="45"/>
      <c r="AI31" s="51"/>
      <c r="AJ31" s="43"/>
      <c r="AK31" s="44"/>
      <c r="AL31" s="44"/>
      <c r="AM31" s="44"/>
      <c r="AN31" s="44"/>
      <c r="AO31" s="44"/>
      <c r="AP31" s="44"/>
      <c r="AQ31" s="201"/>
      <c r="AR31" s="44"/>
      <c r="AS31" s="43"/>
      <c r="AT31" s="44"/>
      <c r="AU31" s="44"/>
      <c r="AV31" s="44"/>
      <c r="AW31" s="44"/>
      <c r="AX31" s="44"/>
      <c r="AY31" s="44"/>
      <c r="AZ31" s="201"/>
      <c r="BA31" s="44"/>
      <c r="BB31" s="43"/>
      <c r="BC31" s="44"/>
      <c r="BD31" s="44"/>
      <c r="BE31" s="44"/>
      <c r="BF31" s="44"/>
      <c r="BG31" s="44"/>
      <c r="BH31" s="44"/>
      <c r="BI31" s="201"/>
      <c r="BJ31" s="44"/>
      <c r="BK31" s="43"/>
      <c r="BL31" s="44"/>
      <c r="BM31" s="44"/>
      <c r="BN31" s="44"/>
      <c r="BO31" s="44"/>
      <c r="BP31" s="44"/>
      <c r="BQ31" s="44"/>
      <c r="BR31" s="201"/>
      <c r="BS31" s="44"/>
      <c r="BT31" s="43"/>
      <c r="BU31" s="44"/>
      <c r="BV31" s="44"/>
      <c r="BW31" s="44"/>
      <c r="BX31" s="44"/>
      <c r="BY31" s="44"/>
      <c r="BZ31" s="44"/>
      <c r="CA31" s="268" t="str">
        <f>IF(CI31&lt;ESCALA!$E$7,"NI",IF(CI31&lt;ESCALA!$E$8,"EP",IF(CI31&lt;ESCALA!$E$9,"C",IF(CI31&lt;ESCALA!$E$10,"R","E"))))</f>
        <v>NI</v>
      </c>
      <c r="CB31" s="267" t="str">
        <f>IF(CJ31&lt;ESCALA!$E$7,"NI",IF(CJ31&lt;ESCALA!$E$8,"EP",IF(CJ31&lt;ESCALA!$E$9,"C",IF(CJ31&lt;ESCALA!$E$10,"R","E"))))</f>
        <v>NI</v>
      </c>
      <c r="CC31" s="267" t="str">
        <f>IF(CK31&lt;ESCALA!$E$7,"NI",IF(CK31&lt;ESCALA!$E$8,"EP",IF(CK31&lt;ESCALA!$E$9,"C",IF(CK31&lt;ESCALA!$E$10,"R","E"))))</f>
        <v>NI</v>
      </c>
      <c r="CD31" s="267" t="str">
        <f>IF(CL31&lt;ESCALA!$E$7,"NI",IF(CL31&lt;ESCALA!$E$8,"EP",IF(CL31&lt;ESCALA!$E$9,"C",IF(CL31&lt;ESCALA!$E$10,"R","E"))))</f>
        <v>NI</v>
      </c>
      <c r="CE31" s="267" t="str">
        <f>IF(CM31&lt;ESCALA!$E$7,"NI",IF(CM31&lt;ESCALA!$E$8,"EP",IF(CM31&lt;ESCALA!$E$9,"C",IF(CM31&lt;ESCALA!$E$10,"R","E"))))</f>
        <v>NI</v>
      </c>
      <c r="CF31" s="267" t="str">
        <f>IF(CN31&lt;ESCALA!$E$7,"NI",IF(CN31&lt;ESCALA!$E$8,"EP",IF(CN31&lt;ESCALA!$E$9,"C",IF(CN31&lt;ESCALA!$E$10,"R","E"))))</f>
        <v>NI</v>
      </c>
      <c r="CG31" s="267" t="str">
        <f>IF(CO31&lt;ESCALA!$E$7,"NI",IF(CO31&lt;ESCALA!$E$8,"EP",IF(CO31&lt;ESCALA!$E$9,"C",IF(CO31&lt;ESCALA!$E$10,"R","E"))))</f>
        <v>NI</v>
      </c>
      <c r="CH31" s="269" t="str">
        <f>IF(CP31&lt;ESCALA!$E$7,"NI",IF(CP31&lt;ESCALA!$E$8,"EP",IF(CP31&lt;ESCALA!$E$9,"C",IF(CP31&lt;ESCALA!$E$10,"R","E"))))</f>
        <v>NI</v>
      </c>
      <c r="CI31" s="263">
        <f>'4º ESO'!BO48</f>
        <v>0</v>
      </c>
      <c r="CJ31" s="264">
        <f>'4º ESO'!BP48</f>
        <v>0</v>
      </c>
      <c r="CK31" s="264">
        <f>'4º ESO'!BQ48</f>
        <v>0</v>
      </c>
      <c r="CL31" s="264">
        <f>'4º ESO'!BR48</f>
        <v>0</v>
      </c>
      <c r="CM31" s="264">
        <f>'4º ESO'!BS48</f>
        <v>0</v>
      </c>
      <c r="CN31" s="264">
        <f>'4º ESO'!BT48</f>
        <v>0</v>
      </c>
      <c r="CO31" s="264">
        <f>'4º ESO'!BU48</f>
        <v>0</v>
      </c>
      <c r="CP31" s="314">
        <f>'4º ESO'!BV48</f>
        <v>0</v>
      </c>
    </row>
    <row r="32" spans="1:94" ht="21" customHeight="1">
      <c r="A32" s="29">
        <v>19</v>
      </c>
      <c r="B32" s="30" t="s">
        <v>119</v>
      </c>
      <c r="C32" s="52"/>
      <c r="D32" s="48"/>
      <c r="E32" s="52"/>
      <c r="F32" s="52"/>
      <c r="G32" s="52"/>
      <c r="H32" s="52"/>
      <c r="I32" s="52"/>
      <c r="J32" s="53"/>
      <c r="K32" s="54"/>
      <c r="L32" s="48"/>
      <c r="M32" s="52"/>
      <c r="N32" s="52"/>
      <c r="O32" s="52"/>
      <c r="P32" s="52"/>
      <c r="Q32" s="52"/>
      <c r="R32" s="53"/>
      <c r="S32" s="54"/>
      <c r="T32" s="48"/>
      <c r="U32" s="52"/>
      <c r="V32" s="52"/>
      <c r="W32" s="52"/>
      <c r="X32" s="52"/>
      <c r="Y32" s="52"/>
      <c r="Z32" s="53"/>
      <c r="AA32" s="54"/>
      <c r="AB32" s="48"/>
      <c r="AC32" s="52"/>
      <c r="AD32" s="52"/>
      <c r="AE32" s="52"/>
      <c r="AF32" s="52"/>
      <c r="AG32" s="52"/>
      <c r="AH32" s="53"/>
      <c r="AI32" s="54"/>
      <c r="AJ32" s="48"/>
      <c r="AK32" s="52"/>
      <c r="AL32" s="52"/>
      <c r="AM32" s="52"/>
      <c r="AN32" s="52"/>
      <c r="AO32" s="52"/>
      <c r="AP32" s="52"/>
      <c r="AQ32" s="202"/>
      <c r="AR32" s="52"/>
      <c r="AS32" s="48"/>
      <c r="AT32" s="52"/>
      <c r="AU32" s="52"/>
      <c r="AV32" s="52"/>
      <c r="AW32" s="52"/>
      <c r="AX32" s="52"/>
      <c r="AY32" s="52"/>
      <c r="AZ32" s="202"/>
      <c r="BA32" s="52"/>
      <c r="BB32" s="48"/>
      <c r="BC32" s="52"/>
      <c r="BD32" s="52"/>
      <c r="BE32" s="52"/>
      <c r="BF32" s="52"/>
      <c r="BG32" s="52"/>
      <c r="BH32" s="52"/>
      <c r="BI32" s="202"/>
      <c r="BJ32" s="52"/>
      <c r="BK32" s="48"/>
      <c r="BL32" s="52"/>
      <c r="BM32" s="52"/>
      <c r="BN32" s="52"/>
      <c r="BO32" s="52"/>
      <c r="BP32" s="52"/>
      <c r="BQ32" s="52"/>
      <c r="BR32" s="202"/>
      <c r="BS32" s="52"/>
      <c r="BT32" s="48"/>
      <c r="BU32" s="52"/>
      <c r="BV32" s="52"/>
      <c r="BW32" s="52"/>
      <c r="BX32" s="52"/>
      <c r="BY32" s="52"/>
      <c r="BZ32" s="52"/>
      <c r="CA32" s="268" t="str">
        <f>IF(CI32&lt;ESCALA!$E$7,"NI",IF(CI32&lt;ESCALA!$E$8,"EP",IF(CI32&lt;ESCALA!$E$9,"C",IF(CI32&lt;ESCALA!$E$10,"R","E"))))</f>
        <v>NI</v>
      </c>
      <c r="CB32" s="267" t="str">
        <f>IF(CJ32&lt;ESCALA!$E$7,"NI",IF(CJ32&lt;ESCALA!$E$8,"EP",IF(CJ32&lt;ESCALA!$E$9,"C",IF(CJ32&lt;ESCALA!$E$10,"R","E"))))</f>
        <v>NI</v>
      </c>
      <c r="CC32" s="267" t="str">
        <f>IF(CK32&lt;ESCALA!$E$7,"NI",IF(CK32&lt;ESCALA!$E$8,"EP",IF(CK32&lt;ESCALA!$E$9,"C",IF(CK32&lt;ESCALA!$E$10,"R","E"))))</f>
        <v>NI</v>
      </c>
      <c r="CD32" s="267" t="str">
        <f>IF(CL32&lt;ESCALA!$E$7,"NI",IF(CL32&lt;ESCALA!$E$8,"EP",IF(CL32&lt;ESCALA!$E$9,"C",IF(CL32&lt;ESCALA!$E$10,"R","E"))))</f>
        <v>NI</v>
      </c>
      <c r="CE32" s="267" t="str">
        <f>IF(CM32&lt;ESCALA!$E$7,"NI",IF(CM32&lt;ESCALA!$E$8,"EP",IF(CM32&lt;ESCALA!$E$9,"C",IF(CM32&lt;ESCALA!$E$10,"R","E"))))</f>
        <v>NI</v>
      </c>
      <c r="CF32" s="267" t="str">
        <f>IF(CN32&lt;ESCALA!$E$7,"NI",IF(CN32&lt;ESCALA!$E$8,"EP",IF(CN32&lt;ESCALA!$E$9,"C",IF(CN32&lt;ESCALA!$E$10,"R","E"))))</f>
        <v>NI</v>
      </c>
      <c r="CG32" s="267" t="str">
        <f>IF(CO32&lt;ESCALA!$E$7,"NI",IF(CO32&lt;ESCALA!$E$8,"EP",IF(CO32&lt;ESCALA!$E$9,"C",IF(CO32&lt;ESCALA!$E$10,"R","E"))))</f>
        <v>NI</v>
      </c>
      <c r="CH32" s="269" t="str">
        <f>IF(CP32&lt;ESCALA!$E$7,"NI",IF(CP32&lt;ESCALA!$E$8,"EP",IF(CP32&lt;ESCALA!$E$9,"C",IF(CP32&lt;ESCALA!$E$10,"R","E"))))</f>
        <v>NI</v>
      </c>
      <c r="CI32" s="263">
        <f>'4º ESO'!BO49</f>
        <v>0</v>
      </c>
      <c r="CJ32" s="264">
        <f>'4º ESO'!BP49</f>
        <v>0</v>
      </c>
      <c r="CK32" s="264">
        <f>'4º ESO'!BQ49</f>
        <v>0</v>
      </c>
      <c r="CL32" s="264">
        <f>'4º ESO'!BR49</f>
        <v>0</v>
      </c>
      <c r="CM32" s="264">
        <f>'4º ESO'!BS49</f>
        <v>0</v>
      </c>
      <c r="CN32" s="264">
        <f>'4º ESO'!BT49</f>
        <v>0</v>
      </c>
      <c r="CO32" s="264">
        <f>'4º ESO'!BU49</f>
        <v>0</v>
      </c>
      <c r="CP32" s="314">
        <f>'4º ESO'!BV49</f>
        <v>0</v>
      </c>
    </row>
    <row r="33" spans="1:94" ht="21" customHeight="1">
      <c r="A33" s="66">
        <v>20</v>
      </c>
      <c r="B33" s="28" t="s">
        <v>120</v>
      </c>
      <c r="C33" s="44"/>
      <c r="D33" s="43"/>
      <c r="E33" s="44"/>
      <c r="F33" s="44"/>
      <c r="G33" s="44"/>
      <c r="H33" s="44"/>
      <c r="I33" s="44"/>
      <c r="J33" s="45"/>
      <c r="K33" s="51"/>
      <c r="L33" s="43"/>
      <c r="M33" s="44"/>
      <c r="N33" s="44"/>
      <c r="O33" s="44"/>
      <c r="P33" s="44"/>
      <c r="Q33" s="44"/>
      <c r="R33" s="45"/>
      <c r="S33" s="51"/>
      <c r="T33" s="43"/>
      <c r="U33" s="44"/>
      <c r="V33" s="44"/>
      <c r="W33" s="44"/>
      <c r="X33" s="44"/>
      <c r="Y33" s="44"/>
      <c r="Z33" s="45"/>
      <c r="AA33" s="51"/>
      <c r="AB33" s="43"/>
      <c r="AC33" s="44"/>
      <c r="AD33" s="44"/>
      <c r="AE33" s="44"/>
      <c r="AF33" s="44"/>
      <c r="AG33" s="44"/>
      <c r="AH33" s="45"/>
      <c r="AI33" s="51"/>
      <c r="AJ33" s="43"/>
      <c r="AK33" s="44"/>
      <c r="AL33" s="44"/>
      <c r="AM33" s="44"/>
      <c r="AN33" s="44"/>
      <c r="AO33" s="44"/>
      <c r="AP33" s="44"/>
      <c r="AQ33" s="201"/>
      <c r="AR33" s="44"/>
      <c r="AS33" s="43"/>
      <c r="AT33" s="44"/>
      <c r="AU33" s="44"/>
      <c r="AV33" s="44"/>
      <c r="AW33" s="44"/>
      <c r="AX33" s="44"/>
      <c r="AY33" s="44"/>
      <c r="AZ33" s="201"/>
      <c r="BA33" s="44"/>
      <c r="BB33" s="43"/>
      <c r="BC33" s="44"/>
      <c r="BD33" s="44"/>
      <c r="BE33" s="44"/>
      <c r="BF33" s="44"/>
      <c r="BG33" s="44"/>
      <c r="BH33" s="44"/>
      <c r="BI33" s="201"/>
      <c r="BJ33" s="44"/>
      <c r="BK33" s="43"/>
      <c r="BL33" s="44"/>
      <c r="BM33" s="44"/>
      <c r="BN33" s="44"/>
      <c r="BO33" s="44"/>
      <c r="BP33" s="44"/>
      <c r="BQ33" s="44"/>
      <c r="BR33" s="201"/>
      <c r="BS33" s="44"/>
      <c r="BT33" s="43"/>
      <c r="BU33" s="44"/>
      <c r="BV33" s="44"/>
      <c r="BW33" s="44"/>
      <c r="BX33" s="44"/>
      <c r="BY33" s="44"/>
      <c r="BZ33" s="44"/>
      <c r="CA33" s="268" t="str">
        <f>IF(CI33&lt;ESCALA!$E$7,"NI",IF(CI33&lt;ESCALA!$E$8,"EP",IF(CI33&lt;ESCALA!$E$9,"C",IF(CI33&lt;ESCALA!$E$10,"R","E"))))</f>
        <v>NI</v>
      </c>
      <c r="CB33" s="267" t="str">
        <f>IF(CJ33&lt;ESCALA!$E$7,"NI",IF(CJ33&lt;ESCALA!$E$8,"EP",IF(CJ33&lt;ESCALA!$E$9,"C",IF(CJ33&lt;ESCALA!$E$10,"R","E"))))</f>
        <v>NI</v>
      </c>
      <c r="CC33" s="267" t="str">
        <f>IF(CK33&lt;ESCALA!$E$7,"NI",IF(CK33&lt;ESCALA!$E$8,"EP",IF(CK33&lt;ESCALA!$E$9,"C",IF(CK33&lt;ESCALA!$E$10,"R","E"))))</f>
        <v>NI</v>
      </c>
      <c r="CD33" s="267" t="str">
        <f>IF(CL33&lt;ESCALA!$E$7,"NI",IF(CL33&lt;ESCALA!$E$8,"EP",IF(CL33&lt;ESCALA!$E$9,"C",IF(CL33&lt;ESCALA!$E$10,"R","E"))))</f>
        <v>NI</v>
      </c>
      <c r="CE33" s="267" t="str">
        <f>IF(CM33&lt;ESCALA!$E$7,"NI",IF(CM33&lt;ESCALA!$E$8,"EP",IF(CM33&lt;ESCALA!$E$9,"C",IF(CM33&lt;ESCALA!$E$10,"R","E"))))</f>
        <v>NI</v>
      </c>
      <c r="CF33" s="267" t="str">
        <f>IF(CN33&lt;ESCALA!$E$7,"NI",IF(CN33&lt;ESCALA!$E$8,"EP",IF(CN33&lt;ESCALA!$E$9,"C",IF(CN33&lt;ESCALA!$E$10,"R","E"))))</f>
        <v>NI</v>
      </c>
      <c r="CG33" s="267" t="str">
        <f>IF(CO33&lt;ESCALA!$E$7,"NI",IF(CO33&lt;ESCALA!$E$8,"EP",IF(CO33&lt;ESCALA!$E$9,"C",IF(CO33&lt;ESCALA!$E$10,"R","E"))))</f>
        <v>NI</v>
      </c>
      <c r="CH33" s="269" t="str">
        <f>IF(CP33&lt;ESCALA!$E$7,"NI",IF(CP33&lt;ESCALA!$E$8,"EP",IF(CP33&lt;ESCALA!$E$9,"C",IF(CP33&lt;ESCALA!$E$10,"R","E"))))</f>
        <v>NI</v>
      </c>
      <c r="CI33" s="263">
        <f>'4º ESO'!BO50</f>
        <v>0</v>
      </c>
      <c r="CJ33" s="264">
        <f>'4º ESO'!BP50</f>
        <v>0</v>
      </c>
      <c r="CK33" s="264">
        <f>'4º ESO'!BQ50</f>
        <v>0</v>
      </c>
      <c r="CL33" s="264">
        <f>'4º ESO'!BR50</f>
        <v>0</v>
      </c>
      <c r="CM33" s="264">
        <f>'4º ESO'!BS50</f>
        <v>0</v>
      </c>
      <c r="CN33" s="264">
        <f>'4º ESO'!BT50</f>
        <v>0</v>
      </c>
      <c r="CO33" s="264">
        <f>'4º ESO'!BU50</f>
        <v>0</v>
      </c>
      <c r="CP33" s="314">
        <f>'4º ESO'!BV50</f>
        <v>0</v>
      </c>
    </row>
    <row r="34" spans="1:94" ht="21" customHeight="1">
      <c r="A34" s="29">
        <v>21</v>
      </c>
      <c r="B34" s="30" t="s">
        <v>121</v>
      </c>
      <c r="C34" s="52"/>
      <c r="D34" s="48"/>
      <c r="E34" s="52"/>
      <c r="F34" s="52"/>
      <c r="G34" s="52"/>
      <c r="H34" s="52"/>
      <c r="I34" s="52"/>
      <c r="J34" s="53"/>
      <c r="K34" s="54"/>
      <c r="L34" s="48"/>
      <c r="M34" s="52"/>
      <c r="N34" s="52"/>
      <c r="O34" s="52"/>
      <c r="P34" s="52"/>
      <c r="Q34" s="52"/>
      <c r="R34" s="53"/>
      <c r="S34" s="54"/>
      <c r="T34" s="48"/>
      <c r="U34" s="52"/>
      <c r="V34" s="52"/>
      <c r="W34" s="52"/>
      <c r="X34" s="52"/>
      <c r="Y34" s="52"/>
      <c r="Z34" s="53"/>
      <c r="AA34" s="54"/>
      <c r="AB34" s="48"/>
      <c r="AC34" s="52"/>
      <c r="AD34" s="52"/>
      <c r="AE34" s="52"/>
      <c r="AF34" s="52"/>
      <c r="AG34" s="52"/>
      <c r="AH34" s="53"/>
      <c r="AI34" s="54"/>
      <c r="AJ34" s="48"/>
      <c r="AK34" s="52"/>
      <c r="AL34" s="52"/>
      <c r="AM34" s="52"/>
      <c r="AN34" s="52"/>
      <c r="AO34" s="52"/>
      <c r="AP34" s="52"/>
      <c r="AQ34" s="202"/>
      <c r="AR34" s="52"/>
      <c r="AS34" s="48"/>
      <c r="AT34" s="52"/>
      <c r="AU34" s="52"/>
      <c r="AV34" s="52"/>
      <c r="AW34" s="52"/>
      <c r="AX34" s="52"/>
      <c r="AY34" s="52"/>
      <c r="AZ34" s="202"/>
      <c r="BA34" s="52"/>
      <c r="BB34" s="48"/>
      <c r="BC34" s="52"/>
      <c r="BD34" s="52"/>
      <c r="BE34" s="52"/>
      <c r="BF34" s="52"/>
      <c r="BG34" s="52"/>
      <c r="BH34" s="52"/>
      <c r="BI34" s="202"/>
      <c r="BJ34" s="52"/>
      <c r="BK34" s="48"/>
      <c r="BL34" s="52"/>
      <c r="BM34" s="52"/>
      <c r="BN34" s="52"/>
      <c r="BO34" s="52"/>
      <c r="BP34" s="52"/>
      <c r="BQ34" s="52"/>
      <c r="BR34" s="202"/>
      <c r="BS34" s="52"/>
      <c r="BT34" s="48"/>
      <c r="BU34" s="52"/>
      <c r="BV34" s="52"/>
      <c r="BW34" s="52"/>
      <c r="BX34" s="52"/>
      <c r="BY34" s="52"/>
      <c r="BZ34" s="52"/>
      <c r="CA34" s="268" t="str">
        <f>IF(CI34&lt;ESCALA!$E$7,"NI",IF(CI34&lt;ESCALA!$E$8,"EP",IF(CI34&lt;ESCALA!$E$9,"C",IF(CI34&lt;ESCALA!$E$10,"R","E"))))</f>
        <v>NI</v>
      </c>
      <c r="CB34" s="267" t="str">
        <f>IF(CJ34&lt;ESCALA!$E$7,"NI",IF(CJ34&lt;ESCALA!$E$8,"EP",IF(CJ34&lt;ESCALA!$E$9,"C",IF(CJ34&lt;ESCALA!$E$10,"R","E"))))</f>
        <v>NI</v>
      </c>
      <c r="CC34" s="267" t="str">
        <f>IF(CK34&lt;ESCALA!$E$7,"NI",IF(CK34&lt;ESCALA!$E$8,"EP",IF(CK34&lt;ESCALA!$E$9,"C",IF(CK34&lt;ESCALA!$E$10,"R","E"))))</f>
        <v>NI</v>
      </c>
      <c r="CD34" s="267" t="str">
        <f>IF(CL34&lt;ESCALA!$E$7,"NI",IF(CL34&lt;ESCALA!$E$8,"EP",IF(CL34&lt;ESCALA!$E$9,"C",IF(CL34&lt;ESCALA!$E$10,"R","E"))))</f>
        <v>NI</v>
      </c>
      <c r="CE34" s="267" t="str">
        <f>IF(CM34&lt;ESCALA!$E$7,"NI",IF(CM34&lt;ESCALA!$E$8,"EP",IF(CM34&lt;ESCALA!$E$9,"C",IF(CM34&lt;ESCALA!$E$10,"R","E"))))</f>
        <v>NI</v>
      </c>
      <c r="CF34" s="267" t="str">
        <f>IF(CN34&lt;ESCALA!$E$7,"NI",IF(CN34&lt;ESCALA!$E$8,"EP",IF(CN34&lt;ESCALA!$E$9,"C",IF(CN34&lt;ESCALA!$E$10,"R","E"))))</f>
        <v>NI</v>
      </c>
      <c r="CG34" s="267" t="str">
        <f>IF(CO34&lt;ESCALA!$E$7,"NI",IF(CO34&lt;ESCALA!$E$8,"EP",IF(CO34&lt;ESCALA!$E$9,"C",IF(CO34&lt;ESCALA!$E$10,"R","E"))))</f>
        <v>NI</v>
      </c>
      <c r="CH34" s="269" t="str">
        <f>IF(CP34&lt;ESCALA!$E$7,"NI",IF(CP34&lt;ESCALA!$E$8,"EP",IF(CP34&lt;ESCALA!$E$9,"C",IF(CP34&lt;ESCALA!$E$10,"R","E"))))</f>
        <v>NI</v>
      </c>
      <c r="CI34" s="263">
        <f>'4º ESO'!BO51</f>
        <v>0</v>
      </c>
      <c r="CJ34" s="264">
        <f>'4º ESO'!BP51</f>
        <v>0</v>
      </c>
      <c r="CK34" s="264">
        <f>'4º ESO'!BQ51</f>
        <v>0</v>
      </c>
      <c r="CL34" s="264">
        <f>'4º ESO'!BR51</f>
        <v>0</v>
      </c>
      <c r="CM34" s="264">
        <f>'4º ESO'!BS51</f>
        <v>0</v>
      </c>
      <c r="CN34" s="264">
        <f>'4º ESO'!BT51</f>
        <v>0</v>
      </c>
      <c r="CO34" s="264">
        <f>'4º ESO'!BU51</f>
        <v>0</v>
      </c>
      <c r="CP34" s="314">
        <f>'4º ESO'!BV51</f>
        <v>0</v>
      </c>
    </row>
    <row r="35" spans="1:94" ht="21" customHeight="1">
      <c r="A35" s="29">
        <v>22</v>
      </c>
      <c r="B35" s="28" t="s">
        <v>122</v>
      </c>
      <c r="C35" s="44"/>
      <c r="D35" s="43"/>
      <c r="E35" s="44"/>
      <c r="F35" s="44"/>
      <c r="G35" s="44"/>
      <c r="H35" s="44"/>
      <c r="I35" s="44"/>
      <c r="J35" s="45"/>
      <c r="K35" s="51"/>
      <c r="L35" s="43"/>
      <c r="M35" s="44"/>
      <c r="N35" s="44"/>
      <c r="O35" s="44"/>
      <c r="P35" s="44"/>
      <c r="Q35" s="44"/>
      <c r="R35" s="45"/>
      <c r="S35" s="51"/>
      <c r="T35" s="43"/>
      <c r="U35" s="44"/>
      <c r="V35" s="44"/>
      <c r="W35" s="44"/>
      <c r="X35" s="44"/>
      <c r="Y35" s="44"/>
      <c r="Z35" s="45"/>
      <c r="AA35" s="51"/>
      <c r="AB35" s="43"/>
      <c r="AC35" s="44"/>
      <c r="AD35" s="44"/>
      <c r="AE35" s="44"/>
      <c r="AF35" s="44"/>
      <c r="AG35" s="44"/>
      <c r="AH35" s="45"/>
      <c r="AI35" s="51"/>
      <c r="AJ35" s="43"/>
      <c r="AK35" s="44"/>
      <c r="AL35" s="44"/>
      <c r="AM35" s="44"/>
      <c r="AN35" s="44"/>
      <c r="AO35" s="44"/>
      <c r="AP35" s="44"/>
      <c r="AQ35" s="201"/>
      <c r="AR35" s="44"/>
      <c r="AS35" s="43"/>
      <c r="AT35" s="44"/>
      <c r="AU35" s="44"/>
      <c r="AV35" s="44"/>
      <c r="AW35" s="44"/>
      <c r="AX35" s="44"/>
      <c r="AY35" s="44"/>
      <c r="AZ35" s="201"/>
      <c r="BA35" s="44"/>
      <c r="BB35" s="43"/>
      <c r="BC35" s="44"/>
      <c r="BD35" s="44"/>
      <c r="BE35" s="44"/>
      <c r="BF35" s="44"/>
      <c r="BG35" s="44"/>
      <c r="BH35" s="44"/>
      <c r="BI35" s="201"/>
      <c r="BJ35" s="44"/>
      <c r="BK35" s="43"/>
      <c r="BL35" s="44"/>
      <c r="BM35" s="44"/>
      <c r="BN35" s="44"/>
      <c r="BO35" s="44"/>
      <c r="BP35" s="44"/>
      <c r="BQ35" s="44"/>
      <c r="BR35" s="201"/>
      <c r="BS35" s="44"/>
      <c r="BT35" s="43"/>
      <c r="BU35" s="44"/>
      <c r="BV35" s="44"/>
      <c r="BW35" s="44"/>
      <c r="BX35" s="44"/>
      <c r="BY35" s="44"/>
      <c r="BZ35" s="44"/>
      <c r="CA35" s="268" t="str">
        <f>IF(CI35&lt;ESCALA!$E$7,"NI",IF(CI35&lt;ESCALA!$E$8,"EP",IF(CI35&lt;ESCALA!$E$9,"C",IF(CI35&lt;ESCALA!$E$10,"R","E"))))</f>
        <v>NI</v>
      </c>
      <c r="CB35" s="267" t="str">
        <f>IF(CJ35&lt;ESCALA!$E$7,"NI",IF(CJ35&lt;ESCALA!$E$8,"EP",IF(CJ35&lt;ESCALA!$E$9,"C",IF(CJ35&lt;ESCALA!$E$10,"R","E"))))</f>
        <v>NI</v>
      </c>
      <c r="CC35" s="267" t="str">
        <f>IF(CK35&lt;ESCALA!$E$7,"NI",IF(CK35&lt;ESCALA!$E$8,"EP",IF(CK35&lt;ESCALA!$E$9,"C",IF(CK35&lt;ESCALA!$E$10,"R","E"))))</f>
        <v>NI</v>
      </c>
      <c r="CD35" s="267" t="str">
        <f>IF(CL35&lt;ESCALA!$E$7,"NI",IF(CL35&lt;ESCALA!$E$8,"EP",IF(CL35&lt;ESCALA!$E$9,"C",IF(CL35&lt;ESCALA!$E$10,"R","E"))))</f>
        <v>NI</v>
      </c>
      <c r="CE35" s="267" t="str">
        <f>IF(CM35&lt;ESCALA!$E$7,"NI",IF(CM35&lt;ESCALA!$E$8,"EP",IF(CM35&lt;ESCALA!$E$9,"C",IF(CM35&lt;ESCALA!$E$10,"R","E"))))</f>
        <v>NI</v>
      </c>
      <c r="CF35" s="267" t="str">
        <f>IF(CN35&lt;ESCALA!$E$7,"NI",IF(CN35&lt;ESCALA!$E$8,"EP",IF(CN35&lt;ESCALA!$E$9,"C",IF(CN35&lt;ESCALA!$E$10,"R","E"))))</f>
        <v>NI</v>
      </c>
      <c r="CG35" s="267" t="str">
        <f>IF(CO35&lt;ESCALA!$E$7,"NI",IF(CO35&lt;ESCALA!$E$8,"EP",IF(CO35&lt;ESCALA!$E$9,"C",IF(CO35&lt;ESCALA!$E$10,"R","E"))))</f>
        <v>NI</v>
      </c>
      <c r="CH35" s="269" t="str">
        <f>IF(CP35&lt;ESCALA!$E$7,"NI",IF(CP35&lt;ESCALA!$E$8,"EP",IF(CP35&lt;ESCALA!$E$9,"C",IF(CP35&lt;ESCALA!$E$10,"R","E"))))</f>
        <v>NI</v>
      </c>
      <c r="CI35" s="263">
        <f>'4º ESO'!BO52</f>
        <v>0</v>
      </c>
      <c r="CJ35" s="264">
        <f>'4º ESO'!BP52</f>
        <v>0</v>
      </c>
      <c r="CK35" s="264">
        <f>'4º ESO'!BQ52</f>
        <v>0</v>
      </c>
      <c r="CL35" s="264">
        <f>'4º ESO'!BR52</f>
        <v>0</v>
      </c>
      <c r="CM35" s="264">
        <f>'4º ESO'!BS52</f>
        <v>0</v>
      </c>
      <c r="CN35" s="264">
        <f>'4º ESO'!BT52</f>
        <v>0</v>
      </c>
      <c r="CO35" s="264">
        <f>'4º ESO'!BU52</f>
        <v>0</v>
      </c>
      <c r="CP35" s="314">
        <f>'4º ESO'!BV52</f>
        <v>0</v>
      </c>
    </row>
    <row r="36" spans="1:94" ht="21" customHeight="1">
      <c r="A36" s="66">
        <v>23</v>
      </c>
      <c r="B36" s="30" t="s">
        <v>123</v>
      </c>
      <c r="C36" s="52"/>
      <c r="D36" s="48"/>
      <c r="E36" s="52"/>
      <c r="F36" s="52"/>
      <c r="G36" s="52"/>
      <c r="H36" s="52"/>
      <c r="I36" s="52"/>
      <c r="J36" s="53"/>
      <c r="K36" s="54"/>
      <c r="L36" s="48"/>
      <c r="M36" s="52"/>
      <c r="N36" s="52"/>
      <c r="O36" s="52"/>
      <c r="P36" s="52"/>
      <c r="Q36" s="52"/>
      <c r="R36" s="53"/>
      <c r="S36" s="54"/>
      <c r="T36" s="48"/>
      <c r="U36" s="52"/>
      <c r="V36" s="52"/>
      <c r="W36" s="52"/>
      <c r="X36" s="52"/>
      <c r="Y36" s="52"/>
      <c r="Z36" s="53"/>
      <c r="AA36" s="54"/>
      <c r="AB36" s="48"/>
      <c r="AC36" s="52"/>
      <c r="AD36" s="52"/>
      <c r="AE36" s="52"/>
      <c r="AF36" s="52"/>
      <c r="AG36" s="52"/>
      <c r="AH36" s="53"/>
      <c r="AI36" s="54"/>
      <c r="AJ36" s="48"/>
      <c r="AK36" s="52"/>
      <c r="AL36" s="52"/>
      <c r="AM36" s="52"/>
      <c r="AN36" s="52"/>
      <c r="AO36" s="52"/>
      <c r="AP36" s="52"/>
      <c r="AQ36" s="202"/>
      <c r="AR36" s="52"/>
      <c r="AS36" s="48"/>
      <c r="AT36" s="52"/>
      <c r="AU36" s="52"/>
      <c r="AV36" s="52"/>
      <c r="AW36" s="52"/>
      <c r="AX36" s="52"/>
      <c r="AY36" s="52"/>
      <c r="AZ36" s="202"/>
      <c r="BA36" s="52"/>
      <c r="BB36" s="48"/>
      <c r="BC36" s="52"/>
      <c r="BD36" s="52"/>
      <c r="BE36" s="52"/>
      <c r="BF36" s="52"/>
      <c r="BG36" s="52"/>
      <c r="BH36" s="52"/>
      <c r="BI36" s="202"/>
      <c r="BJ36" s="52"/>
      <c r="BK36" s="48"/>
      <c r="BL36" s="52"/>
      <c r="BM36" s="52"/>
      <c r="BN36" s="52"/>
      <c r="BO36" s="52"/>
      <c r="BP36" s="52"/>
      <c r="BQ36" s="52"/>
      <c r="BR36" s="202"/>
      <c r="BS36" s="52"/>
      <c r="BT36" s="48"/>
      <c r="BU36" s="52"/>
      <c r="BV36" s="52"/>
      <c r="BW36" s="52"/>
      <c r="BX36" s="52"/>
      <c r="BY36" s="52"/>
      <c r="BZ36" s="52"/>
      <c r="CA36" s="268" t="str">
        <f>IF(CI36&lt;ESCALA!$E$7,"NI",IF(CI36&lt;ESCALA!$E$8,"EP",IF(CI36&lt;ESCALA!$E$9,"C",IF(CI36&lt;ESCALA!$E$10,"R","E"))))</f>
        <v>NI</v>
      </c>
      <c r="CB36" s="267" t="str">
        <f>IF(CJ36&lt;ESCALA!$E$7,"NI",IF(CJ36&lt;ESCALA!$E$8,"EP",IF(CJ36&lt;ESCALA!$E$9,"C",IF(CJ36&lt;ESCALA!$E$10,"R","E"))))</f>
        <v>NI</v>
      </c>
      <c r="CC36" s="267" t="str">
        <f>IF(CK36&lt;ESCALA!$E$7,"NI",IF(CK36&lt;ESCALA!$E$8,"EP",IF(CK36&lt;ESCALA!$E$9,"C",IF(CK36&lt;ESCALA!$E$10,"R","E"))))</f>
        <v>NI</v>
      </c>
      <c r="CD36" s="267" t="str">
        <f>IF(CL36&lt;ESCALA!$E$7,"NI",IF(CL36&lt;ESCALA!$E$8,"EP",IF(CL36&lt;ESCALA!$E$9,"C",IF(CL36&lt;ESCALA!$E$10,"R","E"))))</f>
        <v>NI</v>
      </c>
      <c r="CE36" s="267" t="str">
        <f>IF(CM36&lt;ESCALA!$E$7,"NI",IF(CM36&lt;ESCALA!$E$8,"EP",IF(CM36&lt;ESCALA!$E$9,"C",IF(CM36&lt;ESCALA!$E$10,"R","E"))))</f>
        <v>NI</v>
      </c>
      <c r="CF36" s="267" t="str">
        <f>IF(CN36&lt;ESCALA!$E$7,"NI",IF(CN36&lt;ESCALA!$E$8,"EP",IF(CN36&lt;ESCALA!$E$9,"C",IF(CN36&lt;ESCALA!$E$10,"R","E"))))</f>
        <v>NI</v>
      </c>
      <c r="CG36" s="267" t="str">
        <f>IF(CO36&lt;ESCALA!$E$7,"NI",IF(CO36&lt;ESCALA!$E$8,"EP",IF(CO36&lt;ESCALA!$E$9,"C",IF(CO36&lt;ESCALA!$E$10,"R","E"))))</f>
        <v>NI</v>
      </c>
      <c r="CH36" s="269" t="str">
        <f>IF(CP36&lt;ESCALA!$E$7,"NI",IF(CP36&lt;ESCALA!$E$8,"EP",IF(CP36&lt;ESCALA!$E$9,"C",IF(CP36&lt;ESCALA!$E$10,"R","E"))))</f>
        <v>NI</v>
      </c>
      <c r="CI36" s="263">
        <f>'4º ESO'!BO53</f>
        <v>0</v>
      </c>
      <c r="CJ36" s="264">
        <f>'4º ESO'!BP53</f>
        <v>0</v>
      </c>
      <c r="CK36" s="264">
        <f>'4º ESO'!BQ53</f>
        <v>0</v>
      </c>
      <c r="CL36" s="264">
        <f>'4º ESO'!BR53</f>
        <v>0</v>
      </c>
      <c r="CM36" s="264">
        <f>'4º ESO'!BS53</f>
        <v>0</v>
      </c>
      <c r="CN36" s="264">
        <f>'4º ESO'!BT53</f>
        <v>0</v>
      </c>
      <c r="CO36" s="264">
        <f>'4º ESO'!BU53</f>
        <v>0</v>
      </c>
      <c r="CP36" s="314">
        <f>'4º ESO'!BV53</f>
        <v>0</v>
      </c>
    </row>
    <row r="37" spans="1:94" ht="21" customHeight="1">
      <c r="A37" s="29">
        <v>24</v>
      </c>
      <c r="B37" s="28" t="s">
        <v>124</v>
      </c>
      <c r="C37" s="44"/>
      <c r="D37" s="43"/>
      <c r="E37" s="44"/>
      <c r="F37" s="44"/>
      <c r="G37" s="44"/>
      <c r="H37" s="44"/>
      <c r="I37" s="44"/>
      <c r="J37" s="45"/>
      <c r="K37" s="51"/>
      <c r="L37" s="43"/>
      <c r="M37" s="44"/>
      <c r="N37" s="44"/>
      <c r="O37" s="44"/>
      <c r="P37" s="44"/>
      <c r="Q37" s="44"/>
      <c r="R37" s="45"/>
      <c r="S37" s="51"/>
      <c r="T37" s="43"/>
      <c r="U37" s="44"/>
      <c r="V37" s="44"/>
      <c r="W37" s="44"/>
      <c r="X37" s="44"/>
      <c r="Y37" s="44"/>
      <c r="Z37" s="45"/>
      <c r="AA37" s="51"/>
      <c r="AB37" s="43"/>
      <c r="AC37" s="44"/>
      <c r="AD37" s="44"/>
      <c r="AE37" s="44"/>
      <c r="AF37" s="44"/>
      <c r="AG37" s="44"/>
      <c r="AH37" s="45"/>
      <c r="AI37" s="51"/>
      <c r="AJ37" s="43"/>
      <c r="AK37" s="44"/>
      <c r="AL37" s="44"/>
      <c r="AM37" s="44"/>
      <c r="AN37" s="44"/>
      <c r="AO37" s="44"/>
      <c r="AP37" s="44"/>
      <c r="AQ37" s="201"/>
      <c r="AR37" s="44"/>
      <c r="AS37" s="43"/>
      <c r="AT37" s="44"/>
      <c r="AU37" s="44"/>
      <c r="AV37" s="44"/>
      <c r="AW37" s="44"/>
      <c r="AX37" s="44"/>
      <c r="AY37" s="44"/>
      <c r="AZ37" s="201"/>
      <c r="BA37" s="44"/>
      <c r="BB37" s="43"/>
      <c r="BC37" s="44"/>
      <c r="BD37" s="44"/>
      <c r="BE37" s="44"/>
      <c r="BF37" s="44"/>
      <c r="BG37" s="44"/>
      <c r="BH37" s="44"/>
      <c r="BI37" s="201"/>
      <c r="BJ37" s="44"/>
      <c r="BK37" s="43"/>
      <c r="BL37" s="44"/>
      <c r="BM37" s="44"/>
      <c r="BN37" s="44"/>
      <c r="BO37" s="44"/>
      <c r="BP37" s="44"/>
      <c r="BQ37" s="44"/>
      <c r="BR37" s="201"/>
      <c r="BS37" s="44"/>
      <c r="BT37" s="43"/>
      <c r="BU37" s="44"/>
      <c r="BV37" s="44"/>
      <c r="BW37" s="44"/>
      <c r="BX37" s="44"/>
      <c r="BY37" s="44"/>
      <c r="BZ37" s="44"/>
      <c r="CA37" s="268" t="str">
        <f>IF(CI37&lt;ESCALA!$E$7,"NI",IF(CI37&lt;ESCALA!$E$8,"EP",IF(CI37&lt;ESCALA!$E$9,"C",IF(CI37&lt;ESCALA!$E$10,"R","E"))))</f>
        <v>NI</v>
      </c>
      <c r="CB37" s="267" t="str">
        <f>IF(CJ37&lt;ESCALA!$E$7,"NI",IF(CJ37&lt;ESCALA!$E$8,"EP",IF(CJ37&lt;ESCALA!$E$9,"C",IF(CJ37&lt;ESCALA!$E$10,"R","E"))))</f>
        <v>NI</v>
      </c>
      <c r="CC37" s="267" t="str">
        <f>IF(CK37&lt;ESCALA!$E$7,"NI",IF(CK37&lt;ESCALA!$E$8,"EP",IF(CK37&lt;ESCALA!$E$9,"C",IF(CK37&lt;ESCALA!$E$10,"R","E"))))</f>
        <v>NI</v>
      </c>
      <c r="CD37" s="267" t="str">
        <f>IF(CL37&lt;ESCALA!$E$7,"NI",IF(CL37&lt;ESCALA!$E$8,"EP",IF(CL37&lt;ESCALA!$E$9,"C",IF(CL37&lt;ESCALA!$E$10,"R","E"))))</f>
        <v>NI</v>
      </c>
      <c r="CE37" s="267" t="str">
        <f>IF(CM37&lt;ESCALA!$E$7,"NI",IF(CM37&lt;ESCALA!$E$8,"EP",IF(CM37&lt;ESCALA!$E$9,"C",IF(CM37&lt;ESCALA!$E$10,"R","E"))))</f>
        <v>NI</v>
      </c>
      <c r="CF37" s="267" t="str">
        <f>IF(CN37&lt;ESCALA!$E$7,"NI",IF(CN37&lt;ESCALA!$E$8,"EP",IF(CN37&lt;ESCALA!$E$9,"C",IF(CN37&lt;ESCALA!$E$10,"R","E"))))</f>
        <v>NI</v>
      </c>
      <c r="CG37" s="267" t="str">
        <f>IF(CO37&lt;ESCALA!$E$7,"NI",IF(CO37&lt;ESCALA!$E$8,"EP",IF(CO37&lt;ESCALA!$E$9,"C",IF(CO37&lt;ESCALA!$E$10,"R","E"))))</f>
        <v>NI</v>
      </c>
      <c r="CH37" s="269" t="str">
        <f>IF(CP37&lt;ESCALA!$E$7,"NI",IF(CP37&lt;ESCALA!$E$8,"EP",IF(CP37&lt;ESCALA!$E$9,"C",IF(CP37&lt;ESCALA!$E$10,"R","E"))))</f>
        <v>NI</v>
      </c>
      <c r="CI37" s="263">
        <f>'4º ESO'!BO54</f>
        <v>0</v>
      </c>
      <c r="CJ37" s="264">
        <f>'4º ESO'!BP54</f>
        <v>0</v>
      </c>
      <c r="CK37" s="264">
        <f>'4º ESO'!BQ54</f>
        <v>0</v>
      </c>
      <c r="CL37" s="264">
        <f>'4º ESO'!BR54</f>
        <v>0</v>
      </c>
      <c r="CM37" s="264">
        <f>'4º ESO'!BS54</f>
        <v>0</v>
      </c>
      <c r="CN37" s="264">
        <f>'4º ESO'!BT54</f>
        <v>0</v>
      </c>
      <c r="CO37" s="264">
        <f>'4º ESO'!BU54</f>
        <v>0</v>
      </c>
      <c r="CP37" s="314">
        <f>'4º ESO'!BV54</f>
        <v>0</v>
      </c>
    </row>
    <row r="38" spans="1:94" ht="21" customHeight="1">
      <c r="A38" s="29">
        <v>25</v>
      </c>
      <c r="B38" s="30" t="s">
        <v>125</v>
      </c>
      <c r="C38" s="52"/>
      <c r="D38" s="48"/>
      <c r="E38" s="52"/>
      <c r="F38" s="52"/>
      <c r="G38" s="52"/>
      <c r="H38" s="52"/>
      <c r="I38" s="52"/>
      <c r="J38" s="53"/>
      <c r="K38" s="54"/>
      <c r="L38" s="48"/>
      <c r="M38" s="52"/>
      <c r="N38" s="52"/>
      <c r="O38" s="52"/>
      <c r="P38" s="52"/>
      <c r="Q38" s="52"/>
      <c r="R38" s="53"/>
      <c r="S38" s="54"/>
      <c r="T38" s="48"/>
      <c r="U38" s="52"/>
      <c r="V38" s="52"/>
      <c r="W38" s="52"/>
      <c r="X38" s="52"/>
      <c r="Y38" s="52"/>
      <c r="Z38" s="53"/>
      <c r="AA38" s="54"/>
      <c r="AB38" s="48"/>
      <c r="AC38" s="52"/>
      <c r="AD38" s="52"/>
      <c r="AE38" s="52"/>
      <c r="AF38" s="52"/>
      <c r="AG38" s="52"/>
      <c r="AH38" s="53"/>
      <c r="AI38" s="54"/>
      <c r="AJ38" s="48"/>
      <c r="AK38" s="52"/>
      <c r="AL38" s="52"/>
      <c r="AM38" s="52"/>
      <c r="AN38" s="52"/>
      <c r="AO38" s="52"/>
      <c r="AP38" s="52"/>
      <c r="AQ38" s="202"/>
      <c r="AR38" s="52"/>
      <c r="AS38" s="48"/>
      <c r="AT38" s="52"/>
      <c r="AU38" s="52"/>
      <c r="AV38" s="52"/>
      <c r="AW38" s="52"/>
      <c r="AX38" s="52"/>
      <c r="AY38" s="52"/>
      <c r="AZ38" s="202"/>
      <c r="BA38" s="52"/>
      <c r="BB38" s="48"/>
      <c r="BC38" s="52"/>
      <c r="BD38" s="52"/>
      <c r="BE38" s="52"/>
      <c r="BF38" s="52"/>
      <c r="BG38" s="52"/>
      <c r="BH38" s="52"/>
      <c r="BI38" s="202"/>
      <c r="BJ38" s="52"/>
      <c r="BK38" s="48"/>
      <c r="BL38" s="52"/>
      <c r="BM38" s="52"/>
      <c r="BN38" s="52"/>
      <c r="BO38" s="52"/>
      <c r="BP38" s="52"/>
      <c r="BQ38" s="52"/>
      <c r="BR38" s="202"/>
      <c r="BS38" s="52"/>
      <c r="BT38" s="48"/>
      <c r="BU38" s="52"/>
      <c r="BV38" s="52"/>
      <c r="BW38" s="52"/>
      <c r="BX38" s="52"/>
      <c r="BY38" s="52"/>
      <c r="BZ38" s="52"/>
      <c r="CA38" s="268" t="str">
        <f>IF(CI38&lt;ESCALA!$E$7,"NI",IF(CI38&lt;ESCALA!$E$8,"EP",IF(CI38&lt;ESCALA!$E$9,"C",IF(CI38&lt;ESCALA!$E$10,"R","E"))))</f>
        <v>NI</v>
      </c>
      <c r="CB38" s="267" t="str">
        <f>IF(CJ38&lt;ESCALA!$E$7,"NI",IF(CJ38&lt;ESCALA!$E$8,"EP",IF(CJ38&lt;ESCALA!$E$9,"C",IF(CJ38&lt;ESCALA!$E$10,"R","E"))))</f>
        <v>NI</v>
      </c>
      <c r="CC38" s="267" t="str">
        <f>IF(CK38&lt;ESCALA!$E$7,"NI",IF(CK38&lt;ESCALA!$E$8,"EP",IF(CK38&lt;ESCALA!$E$9,"C",IF(CK38&lt;ESCALA!$E$10,"R","E"))))</f>
        <v>NI</v>
      </c>
      <c r="CD38" s="267" t="str">
        <f>IF(CL38&lt;ESCALA!$E$7,"NI",IF(CL38&lt;ESCALA!$E$8,"EP",IF(CL38&lt;ESCALA!$E$9,"C",IF(CL38&lt;ESCALA!$E$10,"R","E"))))</f>
        <v>NI</v>
      </c>
      <c r="CE38" s="267" t="str">
        <f>IF(CM38&lt;ESCALA!$E$7,"NI",IF(CM38&lt;ESCALA!$E$8,"EP",IF(CM38&lt;ESCALA!$E$9,"C",IF(CM38&lt;ESCALA!$E$10,"R","E"))))</f>
        <v>NI</v>
      </c>
      <c r="CF38" s="267" t="str">
        <f>IF(CN38&lt;ESCALA!$E$7,"NI",IF(CN38&lt;ESCALA!$E$8,"EP",IF(CN38&lt;ESCALA!$E$9,"C",IF(CN38&lt;ESCALA!$E$10,"R","E"))))</f>
        <v>NI</v>
      </c>
      <c r="CG38" s="267" t="str">
        <f>IF(CO38&lt;ESCALA!$E$7,"NI",IF(CO38&lt;ESCALA!$E$8,"EP",IF(CO38&lt;ESCALA!$E$9,"C",IF(CO38&lt;ESCALA!$E$10,"R","E"))))</f>
        <v>NI</v>
      </c>
      <c r="CH38" s="269" t="str">
        <f>IF(CP38&lt;ESCALA!$E$7,"NI",IF(CP38&lt;ESCALA!$E$8,"EP",IF(CP38&lt;ESCALA!$E$9,"C",IF(CP38&lt;ESCALA!$E$10,"R","E"))))</f>
        <v>NI</v>
      </c>
      <c r="CI38" s="263">
        <f>'4º ESO'!BO55</f>
        <v>0</v>
      </c>
      <c r="CJ38" s="264">
        <f>'4º ESO'!BP55</f>
        <v>0</v>
      </c>
      <c r="CK38" s="264">
        <f>'4º ESO'!BQ55</f>
        <v>0</v>
      </c>
      <c r="CL38" s="264">
        <f>'4º ESO'!BR55</f>
        <v>0</v>
      </c>
      <c r="CM38" s="264">
        <f>'4º ESO'!BS55</f>
        <v>0</v>
      </c>
      <c r="CN38" s="264">
        <f>'4º ESO'!BT55</f>
        <v>0</v>
      </c>
      <c r="CO38" s="264">
        <f>'4º ESO'!BU55</f>
        <v>0</v>
      </c>
      <c r="CP38" s="314">
        <f>'4º ESO'!BV55</f>
        <v>0</v>
      </c>
    </row>
    <row r="39" spans="1:94" ht="21" customHeight="1">
      <c r="A39" s="66">
        <v>26</v>
      </c>
      <c r="B39" s="28" t="s">
        <v>126</v>
      </c>
      <c r="C39" s="44"/>
      <c r="D39" s="43"/>
      <c r="E39" s="44"/>
      <c r="F39" s="44"/>
      <c r="G39" s="44"/>
      <c r="H39" s="44"/>
      <c r="I39" s="44"/>
      <c r="J39" s="45"/>
      <c r="K39" s="51"/>
      <c r="L39" s="43"/>
      <c r="M39" s="44"/>
      <c r="N39" s="44"/>
      <c r="O39" s="44"/>
      <c r="P39" s="44"/>
      <c r="Q39" s="44"/>
      <c r="R39" s="45"/>
      <c r="S39" s="51"/>
      <c r="T39" s="43"/>
      <c r="U39" s="44"/>
      <c r="V39" s="44"/>
      <c r="W39" s="44"/>
      <c r="X39" s="44"/>
      <c r="Y39" s="44"/>
      <c r="Z39" s="45"/>
      <c r="AA39" s="51"/>
      <c r="AB39" s="43"/>
      <c r="AC39" s="44"/>
      <c r="AD39" s="44"/>
      <c r="AE39" s="44"/>
      <c r="AF39" s="44"/>
      <c r="AG39" s="44"/>
      <c r="AH39" s="45"/>
      <c r="AI39" s="51"/>
      <c r="AJ39" s="43"/>
      <c r="AK39" s="44"/>
      <c r="AL39" s="44"/>
      <c r="AM39" s="44"/>
      <c r="AN39" s="44"/>
      <c r="AO39" s="44"/>
      <c r="AP39" s="44"/>
      <c r="AQ39" s="201"/>
      <c r="AR39" s="44"/>
      <c r="AS39" s="43"/>
      <c r="AT39" s="44"/>
      <c r="AU39" s="44"/>
      <c r="AV39" s="44"/>
      <c r="AW39" s="44"/>
      <c r="AX39" s="44"/>
      <c r="AY39" s="44"/>
      <c r="AZ39" s="201"/>
      <c r="BA39" s="44"/>
      <c r="BB39" s="43"/>
      <c r="BC39" s="44"/>
      <c r="BD39" s="44"/>
      <c r="BE39" s="44"/>
      <c r="BF39" s="44"/>
      <c r="BG39" s="44"/>
      <c r="BH39" s="44"/>
      <c r="BI39" s="201"/>
      <c r="BJ39" s="44"/>
      <c r="BK39" s="43"/>
      <c r="BL39" s="44"/>
      <c r="BM39" s="44"/>
      <c r="BN39" s="44"/>
      <c r="BO39" s="44"/>
      <c r="BP39" s="44"/>
      <c r="BQ39" s="44"/>
      <c r="BR39" s="201"/>
      <c r="BS39" s="44"/>
      <c r="BT39" s="43"/>
      <c r="BU39" s="44"/>
      <c r="BV39" s="44"/>
      <c r="BW39" s="44"/>
      <c r="BX39" s="44"/>
      <c r="BY39" s="44"/>
      <c r="BZ39" s="44"/>
      <c r="CA39" s="268" t="str">
        <f>IF(CI39&lt;ESCALA!$E$7,"NI",IF(CI39&lt;ESCALA!$E$8,"EP",IF(CI39&lt;ESCALA!$E$9,"C",IF(CI39&lt;ESCALA!$E$10,"R","E"))))</f>
        <v>NI</v>
      </c>
      <c r="CB39" s="267" t="str">
        <f>IF(CJ39&lt;ESCALA!$E$7,"NI",IF(CJ39&lt;ESCALA!$E$8,"EP",IF(CJ39&lt;ESCALA!$E$9,"C",IF(CJ39&lt;ESCALA!$E$10,"R","E"))))</f>
        <v>NI</v>
      </c>
      <c r="CC39" s="267" t="str">
        <f>IF(CK39&lt;ESCALA!$E$7,"NI",IF(CK39&lt;ESCALA!$E$8,"EP",IF(CK39&lt;ESCALA!$E$9,"C",IF(CK39&lt;ESCALA!$E$10,"R","E"))))</f>
        <v>NI</v>
      </c>
      <c r="CD39" s="267" t="str">
        <f>IF(CL39&lt;ESCALA!$E$7,"NI",IF(CL39&lt;ESCALA!$E$8,"EP",IF(CL39&lt;ESCALA!$E$9,"C",IF(CL39&lt;ESCALA!$E$10,"R","E"))))</f>
        <v>NI</v>
      </c>
      <c r="CE39" s="267" t="str">
        <f>IF(CM39&lt;ESCALA!$E$7,"NI",IF(CM39&lt;ESCALA!$E$8,"EP",IF(CM39&lt;ESCALA!$E$9,"C",IF(CM39&lt;ESCALA!$E$10,"R","E"))))</f>
        <v>NI</v>
      </c>
      <c r="CF39" s="267" t="str">
        <f>IF(CN39&lt;ESCALA!$E$7,"NI",IF(CN39&lt;ESCALA!$E$8,"EP",IF(CN39&lt;ESCALA!$E$9,"C",IF(CN39&lt;ESCALA!$E$10,"R","E"))))</f>
        <v>NI</v>
      </c>
      <c r="CG39" s="267" t="str">
        <f>IF(CO39&lt;ESCALA!$E$7,"NI",IF(CO39&lt;ESCALA!$E$8,"EP",IF(CO39&lt;ESCALA!$E$9,"C",IF(CO39&lt;ESCALA!$E$10,"R","E"))))</f>
        <v>NI</v>
      </c>
      <c r="CH39" s="269" t="str">
        <f>IF(CP39&lt;ESCALA!$E$7,"NI",IF(CP39&lt;ESCALA!$E$8,"EP",IF(CP39&lt;ESCALA!$E$9,"C",IF(CP39&lt;ESCALA!$E$10,"R","E"))))</f>
        <v>NI</v>
      </c>
      <c r="CI39" s="263">
        <f>'4º ESO'!BO56</f>
        <v>0</v>
      </c>
      <c r="CJ39" s="264">
        <f>'4º ESO'!BP56</f>
        <v>0</v>
      </c>
      <c r="CK39" s="264">
        <f>'4º ESO'!BQ56</f>
        <v>0</v>
      </c>
      <c r="CL39" s="264">
        <f>'4º ESO'!BR56</f>
        <v>0</v>
      </c>
      <c r="CM39" s="264">
        <f>'4º ESO'!BS56</f>
        <v>0</v>
      </c>
      <c r="CN39" s="264">
        <f>'4º ESO'!BT56</f>
        <v>0</v>
      </c>
      <c r="CO39" s="264">
        <f>'4º ESO'!BU56</f>
        <v>0</v>
      </c>
      <c r="CP39" s="314">
        <f>'4º ESO'!BV56</f>
        <v>0</v>
      </c>
    </row>
    <row r="40" spans="1:94" ht="21" customHeight="1">
      <c r="A40" s="29">
        <v>27</v>
      </c>
      <c r="B40" s="30" t="s">
        <v>127</v>
      </c>
      <c r="C40" s="52"/>
      <c r="D40" s="48"/>
      <c r="E40" s="52"/>
      <c r="F40" s="52"/>
      <c r="G40" s="52"/>
      <c r="H40" s="52"/>
      <c r="I40" s="52"/>
      <c r="J40" s="53"/>
      <c r="K40" s="54"/>
      <c r="L40" s="48"/>
      <c r="M40" s="52"/>
      <c r="N40" s="52"/>
      <c r="O40" s="52"/>
      <c r="P40" s="52"/>
      <c r="Q40" s="52"/>
      <c r="R40" s="53"/>
      <c r="S40" s="54"/>
      <c r="T40" s="48"/>
      <c r="U40" s="52"/>
      <c r="V40" s="52"/>
      <c r="W40" s="52"/>
      <c r="X40" s="52"/>
      <c r="Y40" s="52"/>
      <c r="Z40" s="53"/>
      <c r="AA40" s="54"/>
      <c r="AB40" s="48"/>
      <c r="AC40" s="52"/>
      <c r="AD40" s="52"/>
      <c r="AE40" s="52"/>
      <c r="AF40" s="52"/>
      <c r="AG40" s="52"/>
      <c r="AH40" s="53"/>
      <c r="AI40" s="54"/>
      <c r="AJ40" s="48"/>
      <c r="AK40" s="52"/>
      <c r="AL40" s="52"/>
      <c r="AM40" s="52"/>
      <c r="AN40" s="52"/>
      <c r="AO40" s="52"/>
      <c r="AP40" s="52"/>
      <c r="AQ40" s="202"/>
      <c r="AR40" s="52"/>
      <c r="AS40" s="48"/>
      <c r="AT40" s="52"/>
      <c r="AU40" s="52"/>
      <c r="AV40" s="52"/>
      <c r="AW40" s="52"/>
      <c r="AX40" s="52"/>
      <c r="AY40" s="52"/>
      <c r="AZ40" s="202"/>
      <c r="BA40" s="52"/>
      <c r="BB40" s="48"/>
      <c r="BC40" s="52"/>
      <c r="BD40" s="52"/>
      <c r="BE40" s="52"/>
      <c r="BF40" s="52"/>
      <c r="BG40" s="52"/>
      <c r="BH40" s="52"/>
      <c r="BI40" s="202"/>
      <c r="BJ40" s="52"/>
      <c r="BK40" s="48"/>
      <c r="BL40" s="52"/>
      <c r="BM40" s="52"/>
      <c r="BN40" s="52"/>
      <c r="BO40" s="52"/>
      <c r="BP40" s="52"/>
      <c r="BQ40" s="52"/>
      <c r="BR40" s="202"/>
      <c r="BS40" s="52"/>
      <c r="BT40" s="48"/>
      <c r="BU40" s="52"/>
      <c r="BV40" s="52"/>
      <c r="BW40" s="52"/>
      <c r="BX40" s="52"/>
      <c r="BY40" s="52"/>
      <c r="BZ40" s="52"/>
      <c r="CA40" s="268" t="str">
        <f>IF(CI40&lt;ESCALA!$E$7,"NI",IF(CI40&lt;ESCALA!$E$8,"EP",IF(CI40&lt;ESCALA!$E$9,"C",IF(CI40&lt;ESCALA!$E$10,"R","E"))))</f>
        <v>NI</v>
      </c>
      <c r="CB40" s="267" t="str">
        <f>IF(CJ40&lt;ESCALA!$E$7,"NI",IF(CJ40&lt;ESCALA!$E$8,"EP",IF(CJ40&lt;ESCALA!$E$9,"C",IF(CJ40&lt;ESCALA!$E$10,"R","E"))))</f>
        <v>NI</v>
      </c>
      <c r="CC40" s="267" t="str">
        <f>IF(CK40&lt;ESCALA!$E$7,"NI",IF(CK40&lt;ESCALA!$E$8,"EP",IF(CK40&lt;ESCALA!$E$9,"C",IF(CK40&lt;ESCALA!$E$10,"R","E"))))</f>
        <v>NI</v>
      </c>
      <c r="CD40" s="267" t="str">
        <f>IF(CL40&lt;ESCALA!$E$7,"NI",IF(CL40&lt;ESCALA!$E$8,"EP",IF(CL40&lt;ESCALA!$E$9,"C",IF(CL40&lt;ESCALA!$E$10,"R","E"))))</f>
        <v>NI</v>
      </c>
      <c r="CE40" s="267" t="str">
        <f>IF(CM40&lt;ESCALA!$E$7,"NI",IF(CM40&lt;ESCALA!$E$8,"EP",IF(CM40&lt;ESCALA!$E$9,"C",IF(CM40&lt;ESCALA!$E$10,"R","E"))))</f>
        <v>NI</v>
      </c>
      <c r="CF40" s="267" t="str">
        <f>IF(CN40&lt;ESCALA!$E$7,"NI",IF(CN40&lt;ESCALA!$E$8,"EP",IF(CN40&lt;ESCALA!$E$9,"C",IF(CN40&lt;ESCALA!$E$10,"R","E"))))</f>
        <v>NI</v>
      </c>
      <c r="CG40" s="267" t="str">
        <f>IF(CO40&lt;ESCALA!$E$7,"NI",IF(CO40&lt;ESCALA!$E$8,"EP",IF(CO40&lt;ESCALA!$E$9,"C",IF(CO40&lt;ESCALA!$E$10,"R","E"))))</f>
        <v>NI</v>
      </c>
      <c r="CH40" s="269" t="str">
        <f>IF(CP40&lt;ESCALA!$E$7,"NI",IF(CP40&lt;ESCALA!$E$8,"EP",IF(CP40&lt;ESCALA!$E$9,"C",IF(CP40&lt;ESCALA!$E$10,"R","E"))))</f>
        <v>NI</v>
      </c>
      <c r="CI40" s="263">
        <f>'4º ESO'!BO57</f>
        <v>0</v>
      </c>
      <c r="CJ40" s="264">
        <f>'4º ESO'!BP57</f>
        <v>0</v>
      </c>
      <c r="CK40" s="264">
        <f>'4º ESO'!BQ57</f>
        <v>0</v>
      </c>
      <c r="CL40" s="264">
        <f>'4º ESO'!BR57</f>
        <v>0</v>
      </c>
      <c r="CM40" s="264">
        <f>'4º ESO'!BS57</f>
        <v>0</v>
      </c>
      <c r="CN40" s="264">
        <f>'4º ESO'!BT57</f>
        <v>0</v>
      </c>
      <c r="CO40" s="264">
        <f>'4º ESO'!BU57</f>
        <v>0</v>
      </c>
      <c r="CP40" s="314">
        <f>'4º ESO'!BV57</f>
        <v>0</v>
      </c>
    </row>
    <row r="41" spans="1:94" ht="21" customHeight="1">
      <c r="A41" s="29">
        <v>28</v>
      </c>
      <c r="B41" s="28" t="s">
        <v>128</v>
      </c>
      <c r="C41" s="44"/>
      <c r="D41" s="43"/>
      <c r="E41" s="44"/>
      <c r="F41" s="44"/>
      <c r="G41" s="44"/>
      <c r="H41" s="44"/>
      <c r="I41" s="44"/>
      <c r="J41" s="45"/>
      <c r="K41" s="51"/>
      <c r="L41" s="43"/>
      <c r="M41" s="44"/>
      <c r="N41" s="44"/>
      <c r="O41" s="44"/>
      <c r="P41" s="44"/>
      <c r="Q41" s="44"/>
      <c r="R41" s="45"/>
      <c r="S41" s="51"/>
      <c r="T41" s="43"/>
      <c r="U41" s="44"/>
      <c r="V41" s="44"/>
      <c r="W41" s="44"/>
      <c r="X41" s="44"/>
      <c r="Y41" s="44"/>
      <c r="Z41" s="45"/>
      <c r="AA41" s="51"/>
      <c r="AB41" s="43"/>
      <c r="AC41" s="44"/>
      <c r="AD41" s="44"/>
      <c r="AE41" s="44"/>
      <c r="AF41" s="44"/>
      <c r="AG41" s="44"/>
      <c r="AH41" s="45"/>
      <c r="AI41" s="51"/>
      <c r="AJ41" s="43"/>
      <c r="AK41" s="44"/>
      <c r="AL41" s="44"/>
      <c r="AM41" s="44"/>
      <c r="AN41" s="44"/>
      <c r="AO41" s="44"/>
      <c r="AP41" s="44"/>
      <c r="AQ41" s="201"/>
      <c r="AR41" s="44"/>
      <c r="AS41" s="43"/>
      <c r="AT41" s="44"/>
      <c r="AU41" s="44"/>
      <c r="AV41" s="44"/>
      <c r="AW41" s="44"/>
      <c r="AX41" s="44"/>
      <c r="AY41" s="44"/>
      <c r="AZ41" s="201"/>
      <c r="BA41" s="44"/>
      <c r="BB41" s="43"/>
      <c r="BC41" s="44"/>
      <c r="BD41" s="44"/>
      <c r="BE41" s="44"/>
      <c r="BF41" s="44"/>
      <c r="BG41" s="44"/>
      <c r="BH41" s="44"/>
      <c r="BI41" s="201"/>
      <c r="BJ41" s="44"/>
      <c r="BK41" s="43"/>
      <c r="BL41" s="44"/>
      <c r="BM41" s="44"/>
      <c r="BN41" s="44"/>
      <c r="BO41" s="44"/>
      <c r="BP41" s="44"/>
      <c r="BQ41" s="44"/>
      <c r="BR41" s="201"/>
      <c r="BS41" s="44"/>
      <c r="BT41" s="43"/>
      <c r="BU41" s="44"/>
      <c r="BV41" s="44"/>
      <c r="BW41" s="44"/>
      <c r="BX41" s="44"/>
      <c r="BY41" s="44"/>
      <c r="BZ41" s="44"/>
      <c r="CA41" s="268" t="str">
        <f>IF(CI41&lt;ESCALA!$E$7,"NI",IF(CI41&lt;ESCALA!$E$8,"EP",IF(CI41&lt;ESCALA!$E$9,"C",IF(CI41&lt;ESCALA!$E$10,"R","E"))))</f>
        <v>NI</v>
      </c>
      <c r="CB41" s="267" t="str">
        <f>IF(CJ41&lt;ESCALA!$E$7,"NI",IF(CJ41&lt;ESCALA!$E$8,"EP",IF(CJ41&lt;ESCALA!$E$9,"C",IF(CJ41&lt;ESCALA!$E$10,"R","E"))))</f>
        <v>NI</v>
      </c>
      <c r="CC41" s="267" t="str">
        <f>IF(CK41&lt;ESCALA!$E$7,"NI",IF(CK41&lt;ESCALA!$E$8,"EP",IF(CK41&lt;ESCALA!$E$9,"C",IF(CK41&lt;ESCALA!$E$10,"R","E"))))</f>
        <v>NI</v>
      </c>
      <c r="CD41" s="267" t="str">
        <f>IF(CL41&lt;ESCALA!$E$7,"NI",IF(CL41&lt;ESCALA!$E$8,"EP",IF(CL41&lt;ESCALA!$E$9,"C",IF(CL41&lt;ESCALA!$E$10,"R","E"))))</f>
        <v>NI</v>
      </c>
      <c r="CE41" s="267" t="str">
        <f>IF(CM41&lt;ESCALA!$E$7,"NI",IF(CM41&lt;ESCALA!$E$8,"EP",IF(CM41&lt;ESCALA!$E$9,"C",IF(CM41&lt;ESCALA!$E$10,"R","E"))))</f>
        <v>NI</v>
      </c>
      <c r="CF41" s="267" t="str">
        <f>IF(CN41&lt;ESCALA!$E$7,"NI",IF(CN41&lt;ESCALA!$E$8,"EP",IF(CN41&lt;ESCALA!$E$9,"C",IF(CN41&lt;ESCALA!$E$10,"R","E"))))</f>
        <v>NI</v>
      </c>
      <c r="CG41" s="267" t="str">
        <f>IF(CO41&lt;ESCALA!$E$7,"NI",IF(CO41&lt;ESCALA!$E$8,"EP",IF(CO41&lt;ESCALA!$E$9,"C",IF(CO41&lt;ESCALA!$E$10,"R","E"))))</f>
        <v>NI</v>
      </c>
      <c r="CH41" s="269" t="str">
        <f>IF(CP41&lt;ESCALA!$E$7,"NI",IF(CP41&lt;ESCALA!$E$8,"EP",IF(CP41&lt;ESCALA!$E$9,"C",IF(CP41&lt;ESCALA!$E$10,"R","E"))))</f>
        <v>NI</v>
      </c>
      <c r="CI41" s="263">
        <f>'4º ESO'!BO58</f>
        <v>0</v>
      </c>
      <c r="CJ41" s="264">
        <f>'4º ESO'!BP58</f>
        <v>0</v>
      </c>
      <c r="CK41" s="264">
        <f>'4º ESO'!BQ58</f>
        <v>0</v>
      </c>
      <c r="CL41" s="264">
        <f>'4º ESO'!BR58</f>
        <v>0</v>
      </c>
      <c r="CM41" s="264">
        <f>'4º ESO'!BS58</f>
        <v>0</v>
      </c>
      <c r="CN41" s="264">
        <f>'4º ESO'!BT58</f>
        <v>0</v>
      </c>
      <c r="CO41" s="264">
        <f>'4º ESO'!BU58</f>
        <v>0</v>
      </c>
      <c r="CP41" s="314">
        <f>'4º ESO'!BV58</f>
        <v>0</v>
      </c>
    </row>
    <row r="42" spans="1:94" ht="21" customHeight="1">
      <c r="A42" s="66">
        <v>29</v>
      </c>
      <c r="B42" s="30" t="s">
        <v>129</v>
      </c>
      <c r="C42" s="52"/>
      <c r="D42" s="48"/>
      <c r="E42" s="52"/>
      <c r="F42" s="52"/>
      <c r="G42" s="52"/>
      <c r="H42" s="52"/>
      <c r="I42" s="52"/>
      <c r="J42" s="53"/>
      <c r="K42" s="54"/>
      <c r="L42" s="48"/>
      <c r="M42" s="52"/>
      <c r="N42" s="52"/>
      <c r="O42" s="52"/>
      <c r="P42" s="52"/>
      <c r="Q42" s="52"/>
      <c r="R42" s="53"/>
      <c r="S42" s="54"/>
      <c r="T42" s="48"/>
      <c r="U42" s="52"/>
      <c r="V42" s="52"/>
      <c r="W42" s="52"/>
      <c r="X42" s="52"/>
      <c r="Y42" s="52"/>
      <c r="Z42" s="53"/>
      <c r="AA42" s="54"/>
      <c r="AB42" s="48"/>
      <c r="AC42" s="52"/>
      <c r="AD42" s="52"/>
      <c r="AE42" s="52"/>
      <c r="AF42" s="52"/>
      <c r="AG42" s="52"/>
      <c r="AH42" s="53"/>
      <c r="AI42" s="54"/>
      <c r="AJ42" s="48"/>
      <c r="AK42" s="52"/>
      <c r="AL42" s="52"/>
      <c r="AM42" s="52"/>
      <c r="AN42" s="52"/>
      <c r="AO42" s="52"/>
      <c r="AP42" s="52"/>
      <c r="AQ42" s="202"/>
      <c r="AR42" s="52"/>
      <c r="AS42" s="48"/>
      <c r="AT42" s="52"/>
      <c r="AU42" s="52"/>
      <c r="AV42" s="52"/>
      <c r="AW42" s="52"/>
      <c r="AX42" s="52"/>
      <c r="AY42" s="52"/>
      <c r="AZ42" s="202"/>
      <c r="BA42" s="52"/>
      <c r="BB42" s="48"/>
      <c r="BC42" s="52"/>
      <c r="BD42" s="52"/>
      <c r="BE42" s="52"/>
      <c r="BF42" s="52"/>
      <c r="BG42" s="52"/>
      <c r="BH42" s="52"/>
      <c r="BI42" s="202"/>
      <c r="BJ42" s="52"/>
      <c r="BK42" s="48"/>
      <c r="BL42" s="52"/>
      <c r="BM42" s="52"/>
      <c r="BN42" s="52"/>
      <c r="BO42" s="52"/>
      <c r="BP42" s="52"/>
      <c r="BQ42" s="52"/>
      <c r="BR42" s="202"/>
      <c r="BS42" s="52"/>
      <c r="BT42" s="48"/>
      <c r="BU42" s="52"/>
      <c r="BV42" s="52"/>
      <c r="BW42" s="52"/>
      <c r="BX42" s="52"/>
      <c r="BY42" s="52"/>
      <c r="BZ42" s="52"/>
      <c r="CA42" s="268" t="str">
        <f>IF(CI42&lt;ESCALA!$E$7,"NI",IF(CI42&lt;ESCALA!$E$8,"EP",IF(CI42&lt;ESCALA!$E$9,"C",IF(CI42&lt;ESCALA!$E$10,"R","E"))))</f>
        <v>NI</v>
      </c>
      <c r="CB42" s="267" t="str">
        <f>IF(CJ42&lt;ESCALA!$E$7,"NI",IF(CJ42&lt;ESCALA!$E$8,"EP",IF(CJ42&lt;ESCALA!$E$9,"C",IF(CJ42&lt;ESCALA!$E$10,"R","E"))))</f>
        <v>NI</v>
      </c>
      <c r="CC42" s="267" t="str">
        <f>IF(CK42&lt;ESCALA!$E$7,"NI",IF(CK42&lt;ESCALA!$E$8,"EP",IF(CK42&lt;ESCALA!$E$9,"C",IF(CK42&lt;ESCALA!$E$10,"R","E"))))</f>
        <v>NI</v>
      </c>
      <c r="CD42" s="267" t="str">
        <f>IF(CL42&lt;ESCALA!$E$7,"NI",IF(CL42&lt;ESCALA!$E$8,"EP",IF(CL42&lt;ESCALA!$E$9,"C",IF(CL42&lt;ESCALA!$E$10,"R","E"))))</f>
        <v>NI</v>
      </c>
      <c r="CE42" s="267" t="str">
        <f>IF(CM42&lt;ESCALA!$E$7,"NI",IF(CM42&lt;ESCALA!$E$8,"EP",IF(CM42&lt;ESCALA!$E$9,"C",IF(CM42&lt;ESCALA!$E$10,"R","E"))))</f>
        <v>NI</v>
      </c>
      <c r="CF42" s="267" t="str">
        <f>IF(CN42&lt;ESCALA!$E$7,"NI",IF(CN42&lt;ESCALA!$E$8,"EP",IF(CN42&lt;ESCALA!$E$9,"C",IF(CN42&lt;ESCALA!$E$10,"R","E"))))</f>
        <v>NI</v>
      </c>
      <c r="CG42" s="267" t="str">
        <f>IF(CO42&lt;ESCALA!$E$7,"NI",IF(CO42&lt;ESCALA!$E$8,"EP",IF(CO42&lt;ESCALA!$E$9,"C",IF(CO42&lt;ESCALA!$E$10,"R","E"))))</f>
        <v>NI</v>
      </c>
      <c r="CH42" s="269" t="str">
        <f>IF(CP42&lt;ESCALA!$E$7,"NI",IF(CP42&lt;ESCALA!$E$8,"EP",IF(CP42&lt;ESCALA!$E$9,"C",IF(CP42&lt;ESCALA!$E$10,"R","E"))))</f>
        <v>NI</v>
      </c>
      <c r="CI42" s="263">
        <f>'4º ESO'!BO59</f>
        <v>0</v>
      </c>
      <c r="CJ42" s="264">
        <f>'4º ESO'!BP59</f>
        <v>0</v>
      </c>
      <c r="CK42" s="264">
        <f>'4º ESO'!BQ59</f>
        <v>0</v>
      </c>
      <c r="CL42" s="264">
        <f>'4º ESO'!BR59</f>
        <v>0</v>
      </c>
      <c r="CM42" s="264">
        <f>'4º ESO'!BS59</f>
        <v>0</v>
      </c>
      <c r="CN42" s="264">
        <f>'4º ESO'!BT59</f>
        <v>0</v>
      </c>
      <c r="CO42" s="264">
        <f>'4º ESO'!BU59</f>
        <v>0</v>
      </c>
      <c r="CP42" s="314">
        <f>'4º ESO'!BV59</f>
        <v>0</v>
      </c>
    </row>
    <row r="43" spans="1:94" ht="21" customHeight="1">
      <c r="A43" s="29">
        <v>30</v>
      </c>
      <c r="B43" s="28" t="s">
        <v>130</v>
      </c>
      <c r="C43" s="44"/>
      <c r="D43" s="43"/>
      <c r="E43" s="44"/>
      <c r="F43" s="44"/>
      <c r="G43" s="44"/>
      <c r="H43" s="44"/>
      <c r="I43" s="44"/>
      <c r="J43" s="45"/>
      <c r="K43" s="51"/>
      <c r="L43" s="43"/>
      <c r="M43" s="44"/>
      <c r="N43" s="44"/>
      <c r="O43" s="44"/>
      <c r="P43" s="44"/>
      <c r="Q43" s="44"/>
      <c r="R43" s="45"/>
      <c r="S43" s="51"/>
      <c r="T43" s="43"/>
      <c r="U43" s="44"/>
      <c r="V43" s="44"/>
      <c r="W43" s="44"/>
      <c r="X43" s="44"/>
      <c r="Y43" s="44"/>
      <c r="Z43" s="45"/>
      <c r="AA43" s="51"/>
      <c r="AB43" s="43"/>
      <c r="AC43" s="44"/>
      <c r="AD43" s="44"/>
      <c r="AE43" s="44"/>
      <c r="AF43" s="44"/>
      <c r="AG43" s="44"/>
      <c r="AH43" s="45"/>
      <c r="AI43" s="51"/>
      <c r="AJ43" s="43"/>
      <c r="AK43" s="44"/>
      <c r="AL43" s="44"/>
      <c r="AM43" s="44"/>
      <c r="AN43" s="44"/>
      <c r="AO43" s="44"/>
      <c r="AP43" s="44"/>
      <c r="AQ43" s="201"/>
      <c r="AR43" s="44"/>
      <c r="AS43" s="43"/>
      <c r="AT43" s="44"/>
      <c r="AU43" s="44"/>
      <c r="AV43" s="44"/>
      <c r="AW43" s="44"/>
      <c r="AX43" s="44"/>
      <c r="AY43" s="44"/>
      <c r="AZ43" s="201"/>
      <c r="BA43" s="44"/>
      <c r="BB43" s="43"/>
      <c r="BC43" s="44"/>
      <c r="BD43" s="44"/>
      <c r="BE43" s="44"/>
      <c r="BF43" s="44"/>
      <c r="BG43" s="44"/>
      <c r="BH43" s="44"/>
      <c r="BI43" s="201"/>
      <c r="BJ43" s="44"/>
      <c r="BK43" s="43"/>
      <c r="BL43" s="44"/>
      <c r="BM43" s="44"/>
      <c r="BN43" s="44"/>
      <c r="BO43" s="44"/>
      <c r="BP43" s="44"/>
      <c r="BQ43" s="44"/>
      <c r="BR43" s="201"/>
      <c r="BS43" s="44"/>
      <c r="BT43" s="43"/>
      <c r="BU43" s="44"/>
      <c r="BV43" s="44"/>
      <c r="BW43" s="44"/>
      <c r="BX43" s="44"/>
      <c r="BY43" s="44"/>
      <c r="BZ43" s="44"/>
      <c r="CA43" s="268" t="str">
        <f>IF(CI43&lt;ESCALA!$E$7,"NI",IF(CI43&lt;ESCALA!$E$8,"EP",IF(CI43&lt;ESCALA!$E$9,"C",IF(CI43&lt;ESCALA!$E$10,"R","E"))))</f>
        <v>NI</v>
      </c>
      <c r="CB43" s="267" t="str">
        <f>IF(CJ43&lt;ESCALA!$E$7,"NI",IF(CJ43&lt;ESCALA!$E$8,"EP",IF(CJ43&lt;ESCALA!$E$9,"C",IF(CJ43&lt;ESCALA!$E$10,"R","E"))))</f>
        <v>NI</v>
      </c>
      <c r="CC43" s="267" t="str">
        <f>IF(CK43&lt;ESCALA!$E$7,"NI",IF(CK43&lt;ESCALA!$E$8,"EP",IF(CK43&lt;ESCALA!$E$9,"C",IF(CK43&lt;ESCALA!$E$10,"R","E"))))</f>
        <v>NI</v>
      </c>
      <c r="CD43" s="267" t="str">
        <f>IF(CL43&lt;ESCALA!$E$7,"NI",IF(CL43&lt;ESCALA!$E$8,"EP",IF(CL43&lt;ESCALA!$E$9,"C",IF(CL43&lt;ESCALA!$E$10,"R","E"))))</f>
        <v>NI</v>
      </c>
      <c r="CE43" s="267" t="str">
        <f>IF(CM43&lt;ESCALA!$E$7,"NI",IF(CM43&lt;ESCALA!$E$8,"EP",IF(CM43&lt;ESCALA!$E$9,"C",IF(CM43&lt;ESCALA!$E$10,"R","E"))))</f>
        <v>NI</v>
      </c>
      <c r="CF43" s="267" t="str">
        <f>IF(CN43&lt;ESCALA!$E$7,"NI",IF(CN43&lt;ESCALA!$E$8,"EP",IF(CN43&lt;ESCALA!$E$9,"C",IF(CN43&lt;ESCALA!$E$10,"R","E"))))</f>
        <v>NI</v>
      </c>
      <c r="CG43" s="267" t="str">
        <f>IF(CO43&lt;ESCALA!$E$7,"NI",IF(CO43&lt;ESCALA!$E$8,"EP",IF(CO43&lt;ESCALA!$E$9,"C",IF(CO43&lt;ESCALA!$E$10,"R","E"))))</f>
        <v>NI</v>
      </c>
      <c r="CH43" s="269" t="str">
        <f>IF(CP43&lt;ESCALA!$E$7,"NI",IF(CP43&lt;ESCALA!$E$8,"EP",IF(CP43&lt;ESCALA!$E$9,"C",IF(CP43&lt;ESCALA!$E$10,"R","E"))))</f>
        <v>NI</v>
      </c>
      <c r="CI43" s="263">
        <f>'4º ESO'!BO60</f>
        <v>0</v>
      </c>
      <c r="CJ43" s="264">
        <f>'4º ESO'!BP60</f>
        <v>0</v>
      </c>
      <c r="CK43" s="264">
        <f>'4º ESO'!BQ60</f>
        <v>0</v>
      </c>
      <c r="CL43" s="264">
        <f>'4º ESO'!BR60</f>
        <v>0</v>
      </c>
      <c r="CM43" s="264">
        <f>'4º ESO'!BS60</f>
        <v>0</v>
      </c>
      <c r="CN43" s="264">
        <f>'4º ESO'!BT60</f>
        <v>0</v>
      </c>
      <c r="CO43" s="264">
        <f>'4º ESO'!BU60</f>
        <v>0</v>
      </c>
      <c r="CP43" s="314">
        <f>'4º ESO'!BV60</f>
        <v>0</v>
      </c>
    </row>
    <row r="44" spans="1:94" ht="21" customHeight="1">
      <c r="A44" s="29">
        <v>31</v>
      </c>
      <c r="B44" s="30" t="s">
        <v>131</v>
      </c>
      <c r="C44" s="52"/>
      <c r="D44" s="48"/>
      <c r="E44" s="52"/>
      <c r="F44" s="52"/>
      <c r="G44" s="52"/>
      <c r="H44" s="52"/>
      <c r="I44" s="52"/>
      <c r="J44" s="53"/>
      <c r="K44" s="54"/>
      <c r="L44" s="48"/>
      <c r="M44" s="52"/>
      <c r="N44" s="52"/>
      <c r="O44" s="52"/>
      <c r="P44" s="52"/>
      <c r="Q44" s="52"/>
      <c r="R44" s="53"/>
      <c r="S44" s="54"/>
      <c r="T44" s="48"/>
      <c r="U44" s="52"/>
      <c r="V44" s="52"/>
      <c r="W44" s="52"/>
      <c r="X44" s="52"/>
      <c r="Y44" s="52"/>
      <c r="Z44" s="53"/>
      <c r="AA44" s="54"/>
      <c r="AB44" s="48"/>
      <c r="AC44" s="52"/>
      <c r="AD44" s="52"/>
      <c r="AE44" s="52"/>
      <c r="AF44" s="52"/>
      <c r="AG44" s="52"/>
      <c r="AH44" s="53"/>
      <c r="AI44" s="54"/>
      <c r="AJ44" s="48"/>
      <c r="AK44" s="52"/>
      <c r="AL44" s="52"/>
      <c r="AM44" s="52"/>
      <c r="AN44" s="52"/>
      <c r="AO44" s="52"/>
      <c r="AP44" s="52"/>
      <c r="AQ44" s="202"/>
      <c r="AR44" s="52"/>
      <c r="AS44" s="48"/>
      <c r="AT44" s="52"/>
      <c r="AU44" s="52"/>
      <c r="AV44" s="52"/>
      <c r="AW44" s="52"/>
      <c r="AX44" s="52"/>
      <c r="AY44" s="52"/>
      <c r="AZ44" s="202"/>
      <c r="BA44" s="52"/>
      <c r="BB44" s="48"/>
      <c r="BC44" s="52"/>
      <c r="BD44" s="52"/>
      <c r="BE44" s="52"/>
      <c r="BF44" s="52"/>
      <c r="BG44" s="52"/>
      <c r="BH44" s="52"/>
      <c r="BI44" s="202"/>
      <c r="BJ44" s="52"/>
      <c r="BK44" s="48"/>
      <c r="BL44" s="52"/>
      <c r="BM44" s="52"/>
      <c r="BN44" s="52"/>
      <c r="BO44" s="52"/>
      <c r="BP44" s="52"/>
      <c r="BQ44" s="52"/>
      <c r="BR44" s="202"/>
      <c r="BS44" s="52"/>
      <c r="BT44" s="48"/>
      <c r="BU44" s="52"/>
      <c r="BV44" s="52"/>
      <c r="BW44" s="52"/>
      <c r="BX44" s="52"/>
      <c r="BY44" s="52"/>
      <c r="BZ44" s="52"/>
      <c r="CA44" s="268" t="str">
        <f>IF(CI44&lt;ESCALA!$E$7,"NI",IF(CI44&lt;ESCALA!$E$8,"EP",IF(CI44&lt;ESCALA!$E$9,"C",IF(CI44&lt;ESCALA!$E$10,"R","E"))))</f>
        <v>NI</v>
      </c>
      <c r="CB44" s="267" t="str">
        <f>IF(CJ44&lt;ESCALA!$E$7,"NI",IF(CJ44&lt;ESCALA!$E$8,"EP",IF(CJ44&lt;ESCALA!$E$9,"C",IF(CJ44&lt;ESCALA!$E$10,"R","E"))))</f>
        <v>NI</v>
      </c>
      <c r="CC44" s="267" t="str">
        <f>IF(CK44&lt;ESCALA!$E$7,"NI",IF(CK44&lt;ESCALA!$E$8,"EP",IF(CK44&lt;ESCALA!$E$9,"C",IF(CK44&lt;ESCALA!$E$10,"R","E"))))</f>
        <v>NI</v>
      </c>
      <c r="CD44" s="267" t="str">
        <f>IF(CL44&lt;ESCALA!$E$7,"NI",IF(CL44&lt;ESCALA!$E$8,"EP",IF(CL44&lt;ESCALA!$E$9,"C",IF(CL44&lt;ESCALA!$E$10,"R","E"))))</f>
        <v>NI</v>
      </c>
      <c r="CE44" s="267" t="str">
        <f>IF(CM44&lt;ESCALA!$E$7,"NI",IF(CM44&lt;ESCALA!$E$8,"EP",IF(CM44&lt;ESCALA!$E$9,"C",IF(CM44&lt;ESCALA!$E$10,"R","E"))))</f>
        <v>NI</v>
      </c>
      <c r="CF44" s="267" t="str">
        <f>IF(CN44&lt;ESCALA!$E$7,"NI",IF(CN44&lt;ESCALA!$E$8,"EP",IF(CN44&lt;ESCALA!$E$9,"C",IF(CN44&lt;ESCALA!$E$10,"R","E"))))</f>
        <v>NI</v>
      </c>
      <c r="CG44" s="267" t="str">
        <f>IF(CO44&lt;ESCALA!$E$7,"NI",IF(CO44&lt;ESCALA!$E$8,"EP",IF(CO44&lt;ESCALA!$E$9,"C",IF(CO44&lt;ESCALA!$E$10,"R","E"))))</f>
        <v>NI</v>
      </c>
      <c r="CH44" s="269" t="str">
        <f>IF(CP44&lt;ESCALA!$E$7,"NI",IF(CP44&lt;ESCALA!$E$8,"EP",IF(CP44&lt;ESCALA!$E$9,"C",IF(CP44&lt;ESCALA!$E$10,"R","E"))))</f>
        <v>NI</v>
      </c>
      <c r="CI44" s="263">
        <f>'4º ESO'!BO61</f>
        <v>0</v>
      </c>
      <c r="CJ44" s="264">
        <f>'4º ESO'!BP61</f>
        <v>0</v>
      </c>
      <c r="CK44" s="264">
        <f>'4º ESO'!BQ61</f>
        <v>0</v>
      </c>
      <c r="CL44" s="264">
        <f>'4º ESO'!BR61</f>
        <v>0</v>
      </c>
      <c r="CM44" s="264">
        <f>'4º ESO'!BS61</f>
        <v>0</v>
      </c>
      <c r="CN44" s="264">
        <f>'4º ESO'!BT61</f>
        <v>0</v>
      </c>
      <c r="CO44" s="264">
        <f>'4º ESO'!BU61</f>
        <v>0</v>
      </c>
      <c r="CP44" s="314">
        <f>'4º ESO'!BV61</f>
        <v>0</v>
      </c>
    </row>
    <row r="45" spans="1:94" ht="21" customHeight="1">
      <c r="A45" s="66">
        <v>32</v>
      </c>
      <c r="B45" s="28" t="s">
        <v>132</v>
      </c>
      <c r="C45" s="44"/>
      <c r="D45" s="43"/>
      <c r="E45" s="44"/>
      <c r="F45" s="44"/>
      <c r="G45" s="44"/>
      <c r="H45" s="44"/>
      <c r="I45" s="44"/>
      <c r="J45" s="45"/>
      <c r="K45" s="51"/>
      <c r="L45" s="43"/>
      <c r="M45" s="44"/>
      <c r="N45" s="44"/>
      <c r="O45" s="44"/>
      <c r="P45" s="44"/>
      <c r="Q45" s="44"/>
      <c r="R45" s="45"/>
      <c r="S45" s="51"/>
      <c r="T45" s="43"/>
      <c r="U45" s="44"/>
      <c r="V45" s="44"/>
      <c r="W45" s="44"/>
      <c r="X45" s="44"/>
      <c r="Y45" s="44"/>
      <c r="Z45" s="45"/>
      <c r="AA45" s="51"/>
      <c r="AB45" s="43"/>
      <c r="AC45" s="44"/>
      <c r="AD45" s="44"/>
      <c r="AE45" s="44"/>
      <c r="AF45" s="44"/>
      <c r="AG45" s="44"/>
      <c r="AH45" s="45"/>
      <c r="AI45" s="51"/>
      <c r="AJ45" s="43"/>
      <c r="AK45" s="44"/>
      <c r="AL45" s="44"/>
      <c r="AM45" s="44"/>
      <c r="AN45" s="44"/>
      <c r="AO45" s="44"/>
      <c r="AP45" s="44"/>
      <c r="AQ45" s="201"/>
      <c r="AR45" s="44"/>
      <c r="AS45" s="43"/>
      <c r="AT45" s="44"/>
      <c r="AU45" s="44"/>
      <c r="AV45" s="44"/>
      <c r="AW45" s="44"/>
      <c r="AX45" s="44"/>
      <c r="AY45" s="44"/>
      <c r="AZ45" s="201"/>
      <c r="BA45" s="44"/>
      <c r="BB45" s="43"/>
      <c r="BC45" s="44"/>
      <c r="BD45" s="44"/>
      <c r="BE45" s="44"/>
      <c r="BF45" s="44"/>
      <c r="BG45" s="44"/>
      <c r="BH45" s="44"/>
      <c r="BI45" s="201"/>
      <c r="BJ45" s="44"/>
      <c r="BK45" s="43"/>
      <c r="BL45" s="44"/>
      <c r="BM45" s="44"/>
      <c r="BN45" s="44"/>
      <c r="BO45" s="44"/>
      <c r="BP45" s="44"/>
      <c r="BQ45" s="44"/>
      <c r="BR45" s="201"/>
      <c r="BS45" s="44"/>
      <c r="BT45" s="43"/>
      <c r="BU45" s="44"/>
      <c r="BV45" s="44"/>
      <c r="BW45" s="44"/>
      <c r="BX45" s="44"/>
      <c r="BY45" s="44"/>
      <c r="BZ45" s="44"/>
      <c r="CA45" s="268" t="str">
        <f>IF(CI45&lt;ESCALA!$E$7,"NI",IF(CI45&lt;ESCALA!$E$8,"EP",IF(CI45&lt;ESCALA!$E$9,"C",IF(CI45&lt;ESCALA!$E$10,"R","E"))))</f>
        <v>NI</v>
      </c>
      <c r="CB45" s="267" t="str">
        <f>IF(CJ45&lt;ESCALA!$E$7,"NI",IF(CJ45&lt;ESCALA!$E$8,"EP",IF(CJ45&lt;ESCALA!$E$9,"C",IF(CJ45&lt;ESCALA!$E$10,"R","E"))))</f>
        <v>NI</v>
      </c>
      <c r="CC45" s="267" t="str">
        <f>IF(CK45&lt;ESCALA!$E$7,"NI",IF(CK45&lt;ESCALA!$E$8,"EP",IF(CK45&lt;ESCALA!$E$9,"C",IF(CK45&lt;ESCALA!$E$10,"R","E"))))</f>
        <v>NI</v>
      </c>
      <c r="CD45" s="267" t="str">
        <f>IF(CL45&lt;ESCALA!$E$7,"NI",IF(CL45&lt;ESCALA!$E$8,"EP",IF(CL45&lt;ESCALA!$E$9,"C",IF(CL45&lt;ESCALA!$E$10,"R","E"))))</f>
        <v>NI</v>
      </c>
      <c r="CE45" s="267" t="str">
        <f>IF(CM45&lt;ESCALA!$E$7,"NI",IF(CM45&lt;ESCALA!$E$8,"EP",IF(CM45&lt;ESCALA!$E$9,"C",IF(CM45&lt;ESCALA!$E$10,"R","E"))))</f>
        <v>NI</v>
      </c>
      <c r="CF45" s="267" t="str">
        <f>IF(CN45&lt;ESCALA!$E$7,"NI",IF(CN45&lt;ESCALA!$E$8,"EP",IF(CN45&lt;ESCALA!$E$9,"C",IF(CN45&lt;ESCALA!$E$10,"R","E"))))</f>
        <v>NI</v>
      </c>
      <c r="CG45" s="267" t="str">
        <f>IF(CO45&lt;ESCALA!$E$7,"NI",IF(CO45&lt;ESCALA!$E$8,"EP",IF(CO45&lt;ESCALA!$E$9,"C",IF(CO45&lt;ESCALA!$E$10,"R","E"))))</f>
        <v>NI</v>
      </c>
      <c r="CH45" s="269" t="str">
        <f>IF(CP45&lt;ESCALA!$E$7,"NI",IF(CP45&lt;ESCALA!$E$8,"EP",IF(CP45&lt;ESCALA!$E$9,"C",IF(CP45&lt;ESCALA!$E$10,"R","E"))))</f>
        <v>NI</v>
      </c>
      <c r="CI45" s="263">
        <f>'4º ESO'!BO62</f>
        <v>0</v>
      </c>
      <c r="CJ45" s="264">
        <f>'4º ESO'!BP62</f>
        <v>0</v>
      </c>
      <c r="CK45" s="264">
        <f>'4º ESO'!BQ62</f>
        <v>0</v>
      </c>
      <c r="CL45" s="264">
        <f>'4º ESO'!BR62</f>
        <v>0</v>
      </c>
      <c r="CM45" s="264">
        <f>'4º ESO'!BS62</f>
        <v>0</v>
      </c>
      <c r="CN45" s="264">
        <f>'4º ESO'!BT62</f>
        <v>0</v>
      </c>
      <c r="CO45" s="264">
        <f>'4º ESO'!BU62</f>
        <v>0</v>
      </c>
      <c r="CP45" s="314">
        <f>'4º ESO'!BV62</f>
        <v>0</v>
      </c>
    </row>
    <row r="46" spans="1:94" ht="21" customHeight="1">
      <c r="A46" s="29">
        <v>33</v>
      </c>
      <c r="B46" s="30" t="s">
        <v>133</v>
      </c>
      <c r="C46" s="52"/>
      <c r="D46" s="48"/>
      <c r="E46" s="52"/>
      <c r="F46" s="52"/>
      <c r="G46" s="52"/>
      <c r="H46" s="52"/>
      <c r="I46" s="52"/>
      <c r="J46" s="53"/>
      <c r="K46" s="54"/>
      <c r="L46" s="48"/>
      <c r="M46" s="52"/>
      <c r="N46" s="52"/>
      <c r="O46" s="52"/>
      <c r="P46" s="52"/>
      <c r="Q46" s="52"/>
      <c r="R46" s="53"/>
      <c r="S46" s="54"/>
      <c r="T46" s="48"/>
      <c r="U46" s="52"/>
      <c r="V46" s="52"/>
      <c r="W46" s="52"/>
      <c r="X46" s="52"/>
      <c r="Y46" s="52"/>
      <c r="Z46" s="53"/>
      <c r="AA46" s="54"/>
      <c r="AB46" s="48"/>
      <c r="AC46" s="52"/>
      <c r="AD46" s="52"/>
      <c r="AE46" s="52"/>
      <c r="AF46" s="52"/>
      <c r="AG46" s="52"/>
      <c r="AH46" s="53"/>
      <c r="AI46" s="54"/>
      <c r="AJ46" s="48"/>
      <c r="AK46" s="52"/>
      <c r="AL46" s="52"/>
      <c r="AM46" s="52"/>
      <c r="AN46" s="52"/>
      <c r="AO46" s="52"/>
      <c r="AP46" s="52"/>
      <c r="AQ46" s="202"/>
      <c r="AR46" s="52"/>
      <c r="AS46" s="48"/>
      <c r="AT46" s="52"/>
      <c r="AU46" s="52"/>
      <c r="AV46" s="52"/>
      <c r="AW46" s="52"/>
      <c r="AX46" s="52"/>
      <c r="AY46" s="52"/>
      <c r="AZ46" s="202"/>
      <c r="BA46" s="52"/>
      <c r="BB46" s="48"/>
      <c r="BC46" s="52"/>
      <c r="BD46" s="52"/>
      <c r="BE46" s="52"/>
      <c r="BF46" s="52"/>
      <c r="BG46" s="52"/>
      <c r="BH46" s="52"/>
      <c r="BI46" s="202"/>
      <c r="BJ46" s="52"/>
      <c r="BK46" s="48"/>
      <c r="BL46" s="52"/>
      <c r="BM46" s="52"/>
      <c r="BN46" s="52"/>
      <c r="BO46" s="52"/>
      <c r="BP46" s="52"/>
      <c r="BQ46" s="52"/>
      <c r="BR46" s="202"/>
      <c r="BS46" s="52"/>
      <c r="BT46" s="48"/>
      <c r="BU46" s="52"/>
      <c r="BV46" s="52"/>
      <c r="BW46" s="52"/>
      <c r="BX46" s="52"/>
      <c r="BY46" s="52"/>
      <c r="BZ46" s="52"/>
      <c r="CA46" s="268" t="str">
        <f>IF(CI46&lt;ESCALA!$E$7,"NI",IF(CI46&lt;ESCALA!$E$8,"EP",IF(CI46&lt;ESCALA!$E$9,"C",IF(CI46&lt;ESCALA!$E$10,"R","E"))))</f>
        <v>NI</v>
      </c>
      <c r="CB46" s="267" t="str">
        <f>IF(CJ46&lt;ESCALA!$E$7,"NI",IF(CJ46&lt;ESCALA!$E$8,"EP",IF(CJ46&lt;ESCALA!$E$9,"C",IF(CJ46&lt;ESCALA!$E$10,"R","E"))))</f>
        <v>NI</v>
      </c>
      <c r="CC46" s="267" t="str">
        <f>IF(CK46&lt;ESCALA!$E$7,"NI",IF(CK46&lt;ESCALA!$E$8,"EP",IF(CK46&lt;ESCALA!$E$9,"C",IF(CK46&lt;ESCALA!$E$10,"R","E"))))</f>
        <v>NI</v>
      </c>
      <c r="CD46" s="267" t="str">
        <f>IF(CL46&lt;ESCALA!$E$7,"NI",IF(CL46&lt;ESCALA!$E$8,"EP",IF(CL46&lt;ESCALA!$E$9,"C",IF(CL46&lt;ESCALA!$E$10,"R","E"))))</f>
        <v>NI</v>
      </c>
      <c r="CE46" s="267" t="str">
        <f>IF(CM46&lt;ESCALA!$E$7,"NI",IF(CM46&lt;ESCALA!$E$8,"EP",IF(CM46&lt;ESCALA!$E$9,"C",IF(CM46&lt;ESCALA!$E$10,"R","E"))))</f>
        <v>NI</v>
      </c>
      <c r="CF46" s="267" t="str">
        <f>IF(CN46&lt;ESCALA!$E$7,"NI",IF(CN46&lt;ESCALA!$E$8,"EP",IF(CN46&lt;ESCALA!$E$9,"C",IF(CN46&lt;ESCALA!$E$10,"R","E"))))</f>
        <v>NI</v>
      </c>
      <c r="CG46" s="267" t="str">
        <f>IF(CO46&lt;ESCALA!$E$7,"NI",IF(CO46&lt;ESCALA!$E$8,"EP",IF(CO46&lt;ESCALA!$E$9,"C",IF(CO46&lt;ESCALA!$E$10,"R","E"))))</f>
        <v>NI</v>
      </c>
      <c r="CH46" s="269" t="str">
        <f>IF(CP46&lt;ESCALA!$E$7,"NI",IF(CP46&lt;ESCALA!$E$8,"EP",IF(CP46&lt;ESCALA!$E$9,"C",IF(CP46&lt;ESCALA!$E$10,"R","E"))))</f>
        <v>NI</v>
      </c>
      <c r="CI46" s="263">
        <f>'4º ESO'!BO63</f>
        <v>0</v>
      </c>
      <c r="CJ46" s="264">
        <f>'4º ESO'!BP63</f>
        <v>0</v>
      </c>
      <c r="CK46" s="264">
        <f>'4º ESO'!BQ63</f>
        <v>0</v>
      </c>
      <c r="CL46" s="264">
        <f>'4º ESO'!BR63</f>
        <v>0</v>
      </c>
      <c r="CM46" s="264">
        <f>'4º ESO'!BS63</f>
        <v>0</v>
      </c>
      <c r="CN46" s="264">
        <f>'4º ESO'!BT63</f>
        <v>0</v>
      </c>
      <c r="CO46" s="264">
        <f>'4º ESO'!BU63</f>
        <v>0</v>
      </c>
      <c r="CP46" s="314">
        <f>'4º ESO'!BV63</f>
        <v>0</v>
      </c>
    </row>
    <row r="47" spans="1:94" ht="21" customHeight="1">
      <c r="A47" s="29">
        <v>34</v>
      </c>
      <c r="B47" s="28" t="s">
        <v>134</v>
      </c>
      <c r="C47" s="44"/>
      <c r="D47" s="43"/>
      <c r="E47" s="44"/>
      <c r="F47" s="44"/>
      <c r="G47" s="44"/>
      <c r="H47" s="44"/>
      <c r="I47" s="44"/>
      <c r="J47" s="45"/>
      <c r="K47" s="51"/>
      <c r="L47" s="43"/>
      <c r="M47" s="44"/>
      <c r="N47" s="44"/>
      <c r="O47" s="44"/>
      <c r="P47" s="44"/>
      <c r="Q47" s="44"/>
      <c r="R47" s="45"/>
      <c r="S47" s="51"/>
      <c r="T47" s="43"/>
      <c r="U47" s="44"/>
      <c r="V47" s="44"/>
      <c r="W47" s="44"/>
      <c r="X47" s="44"/>
      <c r="Y47" s="44"/>
      <c r="Z47" s="45"/>
      <c r="AA47" s="51"/>
      <c r="AB47" s="43"/>
      <c r="AC47" s="44"/>
      <c r="AD47" s="44"/>
      <c r="AE47" s="44"/>
      <c r="AF47" s="44"/>
      <c r="AG47" s="44"/>
      <c r="AH47" s="45"/>
      <c r="AI47" s="51"/>
      <c r="AJ47" s="43"/>
      <c r="AK47" s="44"/>
      <c r="AL47" s="44"/>
      <c r="AM47" s="44"/>
      <c r="AN47" s="44"/>
      <c r="AO47" s="44"/>
      <c r="AP47" s="44"/>
      <c r="AQ47" s="201"/>
      <c r="AR47" s="44"/>
      <c r="AS47" s="43"/>
      <c r="AT47" s="44"/>
      <c r="AU47" s="44"/>
      <c r="AV47" s="44"/>
      <c r="AW47" s="44"/>
      <c r="AX47" s="44"/>
      <c r="AY47" s="44"/>
      <c r="AZ47" s="201"/>
      <c r="BA47" s="44"/>
      <c r="BB47" s="43"/>
      <c r="BC47" s="44"/>
      <c r="BD47" s="44"/>
      <c r="BE47" s="44"/>
      <c r="BF47" s="44"/>
      <c r="BG47" s="44"/>
      <c r="BH47" s="44"/>
      <c r="BI47" s="201"/>
      <c r="BJ47" s="44"/>
      <c r="BK47" s="43"/>
      <c r="BL47" s="44"/>
      <c r="BM47" s="44"/>
      <c r="BN47" s="44"/>
      <c r="BO47" s="44"/>
      <c r="BP47" s="44"/>
      <c r="BQ47" s="44"/>
      <c r="BR47" s="201"/>
      <c r="BS47" s="44"/>
      <c r="BT47" s="43"/>
      <c r="BU47" s="44"/>
      <c r="BV47" s="44"/>
      <c r="BW47" s="44"/>
      <c r="BX47" s="44"/>
      <c r="BY47" s="44"/>
      <c r="BZ47" s="44"/>
      <c r="CA47" s="268" t="str">
        <f>IF(CI47&lt;ESCALA!$E$7,"NI",IF(CI47&lt;ESCALA!$E$8,"EP",IF(CI47&lt;ESCALA!$E$9,"C",IF(CI47&lt;ESCALA!$E$10,"R","E"))))</f>
        <v>NI</v>
      </c>
      <c r="CB47" s="267" t="str">
        <f>IF(CJ47&lt;ESCALA!$E$7,"NI",IF(CJ47&lt;ESCALA!$E$8,"EP",IF(CJ47&lt;ESCALA!$E$9,"C",IF(CJ47&lt;ESCALA!$E$10,"R","E"))))</f>
        <v>NI</v>
      </c>
      <c r="CC47" s="267" t="str">
        <f>IF(CK47&lt;ESCALA!$E$7,"NI",IF(CK47&lt;ESCALA!$E$8,"EP",IF(CK47&lt;ESCALA!$E$9,"C",IF(CK47&lt;ESCALA!$E$10,"R","E"))))</f>
        <v>NI</v>
      </c>
      <c r="CD47" s="267" t="str">
        <f>IF(CL47&lt;ESCALA!$E$7,"NI",IF(CL47&lt;ESCALA!$E$8,"EP",IF(CL47&lt;ESCALA!$E$9,"C",IF(CL47&lt;ESCALA!$E$10,"R","E"))))</f>
        <v>NI</v>
      </c>
      <c r="CE47" s="267" t="str">
        <f>IF(CM47&lt;ESCALA!$E$7,"NI",IF(CM47&lt;ESCALA!$E$8,"EP",IF(CM47&lt;ESCALA!$E$9,"C",IF(CM47&lt;ESCALA!$E$10,"R","E"))))</f>
        <v>NI</v>
      </c>
      <c r="CF47" s="267" t="str">
        <f>IF(CN47&lt;ESCALA!$E$7,"NI",IF(CN47&lt;ESCALA!$E$8,"EP",IF(CN47&lt;ESCALA!$E$9,"C",IF(CN47&lt;ESCALA!$E$10,"R","E"))))</f>
        <v>NI</v>
      </c>
      <c r="CG47" s="267" t="str">
        <f>IF(CO47&lt;ESCALA!$E$7,"NI",IF(CO47&lt;ESCALA!$E$8,"EP",IF(CO47&lt;ESCALA!$E$9,"C",IF(CO47&lt;ESCALA!$E$10,"R","E"))))</f>
        <v>NI</v>
      </c>
      <c r="CH47" s="269" t="str">
        <f>IF(CP47&lt;ESCALA!$E$7,"NI",IF(CP47&lt;ESCALA!$E$8,"EP",IF(CP47&lt;ESCALA!$E$9,"C",IF(CP47&lt;ESCALA!$E$10,"R","E"))))</f>
        <v>NI</v>
      </c>
      <c r="CI47" s="263">
        <f>'4º ESO'!BO64</f>
        <v>0</v>
      </c>
      <c r="CJ47" s="264">
        <f>'4º ESO'!BP64</f>
        <v>0</v>
      </c>
      <c r="CK47" s="264">
        <f>'4º ESO'!BQ64</f>
        <v>0</v>
      </c>
      <c r="CL47" s="264">
        <f>'4º ESO'!BR64</f>
        <v>0</v>
      </c>
      <c r="CM47" s="264">
        <f>'4º ESO'!BS64</f>
        <v>0</v>
      </c>
      <c r="CN47" s="264">
        <f>'4º ESO'!BT64</f>
        <v>0</v>
      </c>
      <c r="CO47" s="264">
        <f>'4º ESO'!BU64</f>
        <v>0</v>
      </c>
      <c r="CP47" s="314">
        <f>'4º ESO'!BV64</f>
        <v>0</v>
      </c>
    </row>
    <row r="48" spans="1:94" ht="21" customHeight="1">
      <c r="A48" s="66">
        <v>35</v>
      </c>
      <c r="B48" s="30" t="s">
        <v>135</v>
      </c>
      <c r="C48" s="52"/>
      <c r="D48" s="48"/>
      <c r="E48" s="52"/>
      <c r="F48" s="52"/>
      <c r="G48" s="52"/>
      <c r="H48" s="52"/>
      <c r="I48" s="52"/>
      <c r="J48" s="53"/>
      <c r="K48" s="54"/>
      <c r="L48" s="48"/>
      <c r="M48" s="52"/>
      <c r="N48" s="52"/>
      <c r="O48" s="52"/>
      <c r="P48" s="52"/>
      <c r="Q48" s="52"/>
      <c r="R48" s="53"/>
      <c r="S48" s="54"/>
      <c r="T48" s="48"/>
      <c r="U48" s="52"/>
      <c r="V48" s="52"/>
      <c r="W48" s="52"/>
      <c r="X48" s="52"/>
      <c r="Y48" s="52"/>
      <c r="Z48" s="53"/>
      <c r="AA48" s="54"/>
      <c r="AB48" s="48"/>
      <c r="AC48" s="52"/>
      <c r="AD48" s="52"/>
      <c r="AE48" s="52"/>
      <c r="AF48" s="52"/>
      <c r="AG48" s="52"/>
      <c r="AH48" s="53"/>
      <c r="AI48" s="54"/>
      <c r="AJ48" s="48"/>
      <c r="AK48" s="52"/>
      <c r="AL48" s="52"/>
      <c r="AM48" s="52"/>
      <c r="AN48" s="52"/>
      <c r="AO48" s="52"/>
      <c r="AP48" s="52"/>
      <c r="AQ48" s="202"/>
      <c r="AR48" s="52"/>
      <c r="AS48" s="48"/>
      <c r="AT48" s="52"/>
      <c r="AU48" s="52"/>
      <c r="AV48" s="52"/>
      <c r="AW48" s="52"/>
      <c r="AX48" s="52"/>
      <c r="AY48" s="52"/>
      <c r="AZ48" s="202"/>
      <c r="BA48" s="52"/>
      <c r="BB48" s="48"/>
      <c r="BC48" s="52"/>
      <c r="BD48" s="52"/>
      <c r="BE48" s="52"/>
      <c r="BF48" s="52"/>
      <c r="BG48" s="52"/>
      <c r="BH48" s="52"/>
      <c r="BI48" s="202"/>
      <c r="BJ48" s="52"/>
      <c r="BK48" s="48"/>
      <c r="BL48" s="52"/>
      <c r="BM48" s="52"/>
      <c r="BN48" s="52"/>
      <c r="BO48" s="52"/>
      <c r="BP48" s="52"/>
      <c r="BQ48" s="52"/>
      <c r="BR48" s="202"/>
      <c r="BS48" s="52"/>
      <c r="BT48" s="48"/>
      <c r="BU48" s="52"/>
      <c r="BV48" s="52"/>
      <c r="BW48" s="52"/>
      <c r="BX48" s="52"/>
      <c r="BY48" s="52"/>
      <c r="BZ48" s="52"/>
      <c r="CA48" s="268" t="str">
        <f>IF(CI48&lt;ESCALA!$E$7,"NI",IF(CI48&lt;ESCALA!$E$8,"EP",IF(CI48&lt;ESCALA!$E$9,"C",IF(CI48&lt;ESCALA!$E$10,"R","E"))))</f>
        <v>NI</v>
      </c>
      <c r="CB48" s="267" t="str">
        <f>IF(CJ48&lt;ESCALA!$E$7,"NI",IF(CJ48&lt;ESCALA!$E$8,"EP",IF(CJ48&lt;ESCALA!$E$9,"C",IF(CJ48&lt;ESCALA!$E$10,"R","E"))))</f>
        <v>NI</v>
      </c>
      <c r="CC48" s="267" t="str">
        <f>IF(CK48&lt;ESCALA!$E$7,"NI",IF(CK48&lt;ESCALA!$E$8,"EP",IF(CK48&lt;ESCALA!$E$9,"C",IF(CK48&lt;ESCALA!$E$10,"R","E"))))</f>
        <v>NI</v>
      </c>
      <c r="CD48" s="267" t="str">
        <f>IF(CL48&lt;ESCALA!$E$7,"NI",IF(CL48&lt;ESCALA!$E$8,"EP",IF(CL48&lt;ESCALA!$E$9,"C",IF(CL48&lt;ESCALA!$E$10,"R","E"))))</f>
        <v>NI</v>
      </c>
      <c r="CE48" s="267" t="str">
        <f>IF(CM48&lt;ESCALA!$E$7,"NI",IF(CM48&lt;ESCALA!$E$8,"EP",IF(CM48&lt;ESCALA!$E$9,"C",IF(CM48&lt;ESCALA!$E$10,"R","E"))))</f>
        <v>NI</v>
      </c>
      <c r="CF48" s="267" t="str">
        <f>IF(CN48&lt;ESCALA!$E$7,"NI",IF(CN48&lt;ESCALA!$E$8,"EP",IF(CN48&lt;ESCALA!$E$9,"C",IF(CN48&lt;ESCALA!$E$10,"R","E"))))</f>
        <v>NI</v>
      </c>
      <c r="CG48" s="267" t="str">
        <f>IF(CO48&lt;ESCALA!$E$7,"NI",IF(CO48&lt;ESCALA!$E$8,"EP",IF(CO48&lt;ESCALA!$E$9,"C",IF(CO48&lt;ESCALA!$E$10,"R","E"))))</f>
        <v>NI</v>
      </c>
      <c r="CH48" s="269" t="str">
        <f>IF(CP48&lt;ESCALA!$E$7,"NI",IF(CP48&lt;ESCALA!$E$8,"EP",IF(CP48&lt;ESCALA!$E$9,"C",IF(CP48&lt;ESCALA!$E$10,"R","E"))))</f>
        <v>NI</v>
      </c>
      <c r="CI48" s="263">
        <f>'4º ESO'!BO65</f>
        <v>0</v>
      </c>
      <c r="CJ48" s="264">
        <f>'4º ESO'!BP65</f>
        <v>0</v>
      </c>
      <c r="CK48" s="264">
        <f>'4º ESO'!BQ65</f>
        <v>0</v>
      </c>
      <c r="CL48" s="264">
        <f>'4º ESO'!BR65</f>
        <v>0</v>
      </c>
      <c r="CM48" s="264">
        <f>'4º ESO'!BS65</f>
        <v>0</v>
      </c>
      <c r="CN48" s="264">
        <f>'4º ESO'!BT65</f>
        <v>0</v>
      </c>
      <c r="CO48" s="264">
        <f>'4º ESO'!BU65</f>
        <v>0</v>
      </c>
      <c r="CP48" s="314">
        <f>'4º ESO'!BV65</f>
        <v>0</v>
      </c>
    </row>
    <row r="49" spans="1:94" ht="21" customHeight="1">
      <c r="A49" s="29">
        <v>36</v>
      </c>
      <c r="B49" s="28" t="s">
        <v>136</v>
      </c>
      <c r="C49" s="44"/>
      <c r="D49" s="43"/>
      <c r="E49" s="44"/>
      <c r="F49" s="44"/>
      <c r="G49" s="44"/>
      <c r="H49" s="44"/>
      <c r="I49" s="44"/>
      <c r="J49" s="45"/>
      <c r="K49" s="51"/>
      <c r="L49" s="43"/>
      <c r="M49" s="44"/>
      <c r="N49" s="44"/>
      <c r="O49" s="44"/>
      <c r="P49" s="44"/>
      <c r="Q49" s="44"/>
      <c r="R49" s="45"/>
      <c r="S49" s="51"/>
      <c r="T49" s="43"/>
      <c r="U49" s="44"/>
      <c r="V49" s="44"/>
      <c r="W49" s="44"/>
      <c r="X49" s="44"/>
      <c r="Y49" s="44"/>
      <c r="Z49" s="45"/>
      <c r="AA49" s="51"/>
      <c r="AB49" s="43"/>
      <c r="AC49" s="44"/>
      <c r="AD49" s="44"/>
      <c r="AE49" s="44"/>
      <c r="AF49" s="44"/>
      <c r="AG49" s="44"/>
      <c r="AH49" s="45"/>
      <c r="AI49" s="51"/>
      <c r="AJ49" s="43"/>
      <c r="AK49" s="44"/>
      <c r="AL49" s="44"/>
      <c r="AM49" s="44"/>
      <c r="AN49" s="44"/>
      <c r="AO49" s="44"/>
      <c r="AP49" s="44"/>
      <c r="AQ49" s="201"/>
      <c r="AR49" s="44"/>
      <c r="AS49" s="43"/>
      <c r="AT49" s="44"/>
      <c r="AU49" s="44"/>
      <c r="AV49" s="44"/>
      <c r="AW49" s="44"/>
      <c r="AX49" s="44"/>
      <c r="AY49" s="44"/>
      <c r="AZ49" s="201"/>
      <c r="BA49" s="44"/>
      <c r="BB49" s="43"/>
      <c r="BC49" s="44"/>
      <c r="BD49" s="44"/>
      <c r="BE49" s="44"/>
      <c r="BF49" s="44"/>
      <c r="BG49" s="44"/>
      <c r="BH49" s="44"/>
      <c r="BI49" s="201"/>
      <c r="BJ49" s="44"/>
      <c r="BK49" s="43"/>
      <c r="BL49" s="44"/>
      <c r="BM49" s="44"/>
      <c r="BN49" s="44"/>
      <c r="BO49" s="44"/>
      <c r="BP49" s="44"/>
      <c r="BQ49" s="44"/>
      <c r="BR49" s="201"/>
      <c r="BS49" s="44"/>
      <c r="BT49" s="43"/>
      <c r="BU49" s="44"/>
      <c r="BV49" s="44"/>
      <c r="BW49" s="44"/>
      <c r="BX49" s="44"/>
      <c r="BY49" s="44"/>
      <c r="BZ49" s="44"/>
      <c r="CA49" s="268" t="str">
        <f>IF(CI49&lt;ESCALA!$E$7,"NI",IF(CI49&lt;ESCALA!$E$8,"EP",IF(CI49&lt;ESCALA!$E$9,"C",IF(CI49&lt;ESCALA!$E$10,"R","E"))))</f>
        <v>NI</v>
      </c>
      <c r="CB49" s="267" t="str">
        <f>IF(CJ49&lt;ESCALA!$E$7,"NI",IF(CJ49&lt;ESCALA!$E$8,"EP",IF(CJ49&lt;ESCALA!$E$9,"C",IF(CJ49&lt;ESCALA!$E$10,"R","E"))))</f>
        <v>NI</v>
      </c>
      <c r="CC49" s="267" t="str">
        <f>IF(CK49&lt;ESCALA!$E$7,"NI",IF(CK49&lt;ESCALA!$E$8,"EP",IF(CK49&lt;ESCALA!$E$9,"C",IF(CK49&lt;ESCALA!$E$10,"R","E"))))</f>
        <v>NI</v>
      </c>
      <c r="CD49" s="267" t="str">
        <f>IF(CL49&lt;ESCALA!$E$7,"NI",IF(CL49&lt;ESCALA!$E$8,"EP",IF(CL49&lt;ESCALA!$E$9,"C",IF(CL49&lt;ESCALA!$E$10,"R","E"))))</f>
        <v>NI</v>
      </c>
      <c r="CE49" s="267" t="str">
        <f>IF(CM49&lt;ESCALA!$E$7,"NI",IF(CM49&lt;ESCALA!$E$8,"EP",IF(CM49&lt;ESCALA!$E$9,"C",IF(CM49&lt;ESCALA!$E$10,"R","E"))))</f>
        <v>NI</v>
      </c>
      <c r="CF49" s="267" t="str">
        <f>IF(CN49&lt;ESCALA!$E$7,"NI",IF(CN49&lt;ESCALA!$E$8,"EP",IF(CN49&lt;ESCALA!$E$9,"C",IF(CN49&lt;ESCALA!$E$10,"R","E"))))</f>
        <v>NI</v>
      </c>
      <c r="CG49" s="267" t="str">
        <f>IF(CO49&lt;ESCALA!$E$7,"NI",IF(CO49&lt;ESCALA!$E$8,"EP",IF(CO49&lt;ESCALA!$E$9,"C",IF(CO49&lt;ESCALA!$E$10,"R","E"))))</f>
        <v>NI</v>
      </c>
      <c r="CH49" s="269" t="str">
        <f>IF(CP49&lt;ESCALA!$E$7,"NI",IF(CP49&lt;ESCALA!$E$8,"EP",IF(CP49&lt;ESCALA!$E$9,"C",IF(CP49&lt;ESCALA!$E$10,"R","E"))))</f>
        <v>NI</v>
      </c>
      <c r="CI49" s="263">
        <f>'4º ESO'!BO66</f>
        <v>0</v>
      </c>
      <c r="CJ49" s="264">
        <f>'4º ESO'!BP66</f>
        <v>0</v>
      </c>
      <c r="CK49" s="264">
        <f>'4º ESO'!BQ66</f>
        <v>0</v>
      </c>
      <c r="CL49" s="264">
        <f>'4º ESO'!BR66</f>
        <v>0</v>
      </c>
      <c r="CM49" s="264">
        <f>'4º ESO'!BS66</f>
        <v>0</v>
      </c>
      <c r="CN49" s="264">
        <f>'4º ESO'!BT66</f>
        <v>0</v>
      </c>
      <c r="CO49" s="264">
        <f>'4º ESO'!BU66</f>
        <v>0</v>
      </c>
      <c r="CP49" s="314">
        <f>'4º ESO'!BV66</f>
        <v>0</v>
      </c>
    </row>
    <row r="50" spans="1:94" ht="21" customHeight="1">
      <c r="A50" s="29">
        <v>37</v>
      </c>
      <c r="B50" s="30" t="s">
        <v>137</v>
      </c>
      <c r="C50" s="52"/>
      <c r="D50" s="48"/>
      <c r="E50" s="52"/>
      <c r="F50" s="52"/>
      <c r="G50" s="52"/>
      <c r="H50" s="52"/>
      <c r="I50" s="52"/>
      <c r="J50" s="53"/>
      <c r="K50" s="54"/>
      <c r="L50" s="48"/>
      <c r="M50" s="52"/>
      <c r="N50" s="52"/>
      <c r="O50" s="52"/>
      <c r="P50" s="52"/>
      <c r="Q50" s="52"/>
      <c r="R50" s="53"/>
      <c r="S50" s="54"/>
      <c r="T50" s="48"/>
      <c r="U50" s="52"/>
      <c r="V50" s="52"/>
      <c r="W50" s="52"/>
      <c r="X50" s="52"/>
      <c r="Y50" s="52"/>
      <c r="Z50" s="53"/>
      <c r="AA50" s="54"/>
      <c r="AB50" s="48"/>
      <c r="AC50" s="52"/>
      <c r="AD50" s="52"/>
      <c r="AE50" s="52"/>
      <c r="AF50" s="52"/>
      <c r="AG50" s="52"/>
      <c r="AH50" s="53"/>
      <c r="AI50" s="54"/>
      <c r="AJ50" s="48"/>
      <c r="AK50" s="52"/>
      <c r="AL50" s="52"/>
      <c r="AM50" s="52"/>
      <c r="AN50" s="52"/>
      <c r="AO50" s="52"/>
      <c r="AP50" s="52"/>
      <c r="AQ50" s="202"/>
      <c r="AR50" s="52"/>
      <c r="AS50" s="48"/>
      <c r="AT50" s="52"/>
      <c r="AU50" s="52"/>
      <c r="AV50" s="52"/>
      <c r="AW50" s="52"/>
      <c r="AX50" s="52"/>
      <c r="AY50" s="52"/>
      <c r="AZ50" s="202"/>
      <c r="BA50" s="52"/>
      <c r="BB50" s="48"/>
      <c r="BC50" s="52"/>
      <c r="BD50" s="52"/>
      <c r="BE50" s="52"/>
      <c r="BF50" s="52"/>
      <c r="BG50" s="52"/>
      <c r="BH50" s="52"/>
      <c r="BI50" s="202"/>
      <c r="BJ50" s="52"/>
      <c r="BK50" s="48"/>
      <c r="BL50" s="52"/>
      <c r="BM50" s="52"/>
      <c r="BN50" s="52"/>
      <c r="BO50" s="52"/>
      <c r="BP50" s="52"/>
      <c r="BQ50" s="52"/>
      <c r="BR50" s="202"/>
      <c r="BS50" s="52"/>
      <c r="BT50" s="48"/>
      <c r="BU50" s="52"/>
      <c r="BV50" s="52"/>
      <c r="BW50" s="52"/>
      <c r="BX50" s="52"/>
      <c r="BY50" s="52"/>
      <c r="BZ50" s="52"/>
      <c r="CA50" s="268" t="str">
        <f>IF(CI50&lt;ESCALA!$E$7,"NI",IF(CI50&lt;ESCALA!$E$8,"EP",IF(CI50&lt;ESCALA!$E$9,"C",IF(CI50&lt;ESCALA!$E$10,"R","E"))))</f>
        <v>NI</v>
      </c>
      <c r="CB50" s="267" t="str">
        <f>IF(CJ50&lt;ESCALA!$E$7,"NI",IF(CJ50&lt;ESCALA!$E$8,"EP",IF(CJ50&lt;ESCALA!$E$9,"C",IF(CJ50&lt;ESCALA!$E$10,"R","E"))))</f>
        <v>NI</v>
      </c>
      <c r="CC50" s="267" t="str">
        <f>IF(CK50&lt;ESCALA!$E$7,"NI",IF(CK50&lt;ESCALA!$E$8,"EP",IF(CK50&lt;ESCALA!$E$9,"C",IF(CK50&lt;ESCALA!$E$10,"R","E"))))</f>
        <v>NI</v>
      </c>
      <c r="CD50" s="267" t="str">
        <f>IF(CL50&lt;ESCALA!$E$7,"NI",IF(CL50&lt;ESCALA!$E$8,"EP",IF(CL50&lt;ESCALA!$E$9,"C",IF(CL50&lt;ESCALA!$E$10,"R","E"))))</f>
        <v>NI</v>
      </c>
      <c r="CE50" s="267" t="str">
        <f>IF(CM50&lt;ESCALA!$E$7,"NI",IF(CM50&lt;ESCALA!$E$8,"EP",IF(CM50&lt;ESCALA!$E$9,"C",IF(CM50&lt;ESCALA!$E$10,"R","E"))))</f>
        <v>NI</v>
      </c>
      <c r="CF50" s="267" t="str">
        <f>IF(CN50&lt;ESCALA!$E$7,"NI",IF(CN50&lt;ESCALA!$E$8,"EP",IF(CN50&lt;ESCALA!$E$9,"C",IF(CN50&lt;ESCALA!$E$10,"R","E"))))</f>
        <v>NI</v>
      </c>
      <c r="CG50" s="267" t="str">
        <f>IF(CO50&lt;ESCALA!$E$7,"NI",IF(CO50&lt;ESCALA!$E$8,"EP",IF(CO50&lt;ESCALA!$E$9,"C",IF(CO50&lt;ESCALA!$E$10,"R","E"))))</f>
        <v>NI</v>
      </c>
      <c r="CH50" s="269" t="str">
        <f>IF(CP50&lt;ESCALA!$E$7,"NI",IF(CP50&lt;ESCALA!$E$8,"EP",IF(CP50&lt;ESCALA!$E$9,"C",IF(CP50&lt;ESCALA!$E$10,"R","E"))))</f>
        <v>NI</v>
      </c>
      <c r="CI50" s="263">
        <f>'4º ESO'!BO67</f>
        <v>0</v>
      </c>
      <c r="CJ50" s="264">
        <f>'4º ESO'!BP67</f>
        <v>0</v>
      </c>
      <c r="CK50" s="264">
        <f>'4º ESO'!BQ67</f>
        <v>0</v>
      </c>
      <c r="CL50" s="264">
        <f>'4º ESO'!BR67</f>
        <v>0</v>
      </c>
      <c r="CM50" s="264">
        <f>'4º ESO'!BS67</f>
        <v>0</v>
      </c>
      <c r="CN50" s="264">
        <f>'4º ESO'!BT67</f>
        <v>0</v>
      </c>
      <c r="CO50" s="264">
        <f>'4º ESO'!BU67</f>
        <v>0</v>
      </c>
      <c r="CP50" s="314">
        <f>'4º ESO'!BV67</f>
        <v>0</v>
      </c>
    </row>
    <row r="51" spans="1:94" ht="21" customHeight="1">
      <c r="A51" s="66">
        <v>38</v>
      </c>
      <c r="B51" s="28" t="s">
        <v>138</v>
      </c>
      <c r="C51" s="44"/>
      <c r="D51" s="43"/>
      <c r="E51" s="44"/>
      <c r="F51" s="44"/>
      <c r="G51" s="44"/>
      <c r="H51" s="44"/>
      <c r="I51" s="44"/>
      <c r="J51" s="45"/>
      <c r="K51" s="51"/>
      <c r="L51" s="43"/>
      <c r="M51" s="44"/>
      <c r="N51" s="44"/>
      <c r="O51" s="44"/>
      <c r="P51" s="44"/>
      <c r="Q51" s="44"/>
      <c r="R51" s="45"/>
      <c r="S51" s="51"/>
      <c r="T51" s="43"/>
      <c r="U51" s="44"/>
      <c r="V51" s="44"/>
      <c r="W51" s="44"/>
      <c r="X51" s="44"/>
      <c r="Y51" s="44"/>
      <c r="Z51" s="45"/>
      <c r="AA51" s="51"/>
      <c r="AB51" s="43"/>
      <c r="AC51" s="44"/>
      <c r="AD51" s="44"/>
      <c r="AE51" s="44"/>
      <c r="AF51" s="44"/>
      <c r="AG51" s="44"/>
      <c r="AH51" s="45"/>
      <c r="AI51" s="51"/>
      <c r="AJ51" s="43"/>
      <c r="AK51" s="44"/>
      <c r="AL51" s="44"/>
      <c r="AM51" s="44"/>
      <c r="AN51" s="44"/>
      <c r="AO51" s="44"/>
      <c r="AP51" s="44"/>
      <c r="AQ51" s="201"/>
      <c r="AR51" s="44"/>
      <c r="AS51" s="43"/>
      <c r="AT51" s="44"/>
      <c r="AU51" s="44"/>
      <c r="AV51" s="44"/>
      <c r="AW51" s="44"/>
      <c r="AX51" s="44"/>
      <c r="AY51" s="44"/>
      <c r="AZ51" s="201"/>
      <c r="BA51" s="44"/>
      <c r="BB51" s="43"/>
      <c r="BC51" s="44"/>
      <c r="BD51" s="44"/>
      <c r="BE51" s="44"/>
      <c r="BF51" s="44"/>
      <c r="BG51" s="44"/>
      <c r="BH51" s="44"/>
      <c r="BI51" s="201"/>
      <c r="BJ51" s="44"/>
      <c r="BK51" s="43"/>
      <c r="BL51" s="44"/>
      <c r="BM51" s="44"/>
      <c r="BN51" s="44"/>
      <c r="BO51" s="44"/>
      <c r="BP51" s="44"/>
      <c r="BQ51" s="44"/>
      <c r="BR51" s="201"/>
      <c r="BS51" s="44"/>
      <c r="BT51" s="43"/>
      <c r="BU51" s="44"/>
      <c r="BV51" s="44"/>
      <c r="BW51" s="44"/>
      <c r="BX51" s="44"/>
      <c r="BY51" s="44"/>
      <c r="BZ51" s="44"/>
      <c r="CA51" s="268" t="str">
        <f>IF(CI51&lt;ESCALA!$E$7,"NI",IF(CI51&lt;ESCALA!$E$8,"EP",IF(CI51&lt;ESCALA!$E$9,"C",IF(CI51&lt;ESCALA!$E$10,"R","E"))))</f>
        <v>NI</v>
      </c>
      <c r="CB51" s="267" t="str">
        <f>IF(CJ51&lt;ESCALA!$E$7,"NI",IF(CJ51&lt;ESCALA!$E$8,"EP",IF(CJ51&lt;ESCALA!$E$9,"C",IF(CJ51&lt;ESCALA!$E$10,"R","E"))))</f>
        <v>NI</v>
      </c>
      <c r="CC51" s="267" t="str">
        <f>IF(CK51&lt;ESCALA!$E$7,"NI",IF(CK51&lt;ESCALA!$E$8,"EP",IF(CK51&lt;ESCALA!$E$9,"C",IF(CK51&lt;ESCALA!$E$10,"R","E"))))</f>
        <v>NI</v>
      </c>
      <c r="CD51" s="267" t="str">
        <f>IF(CL51&lt;ESCALA!$E$7,"NI",IF(CL51&lt;ESCALA!$E$8,"EP",IF(CL51&lt;ESCALA!$E$9,"C",IF(CL51&lt;ESCALA!$E$10,"R","E"))))</f>
        <v>NI</v>
      </c>
      <c r="CE51" s="267" t="str">
        <f>IF(CM51&lt;ESCALA!$E$7,"NI",IF(CM51&lt;ESCALA!$E$8,"EP",IF(CM51&lt;ESCALA!$E$9,"C",IF(CM51&lt;ESCALA!$E$10,"R","E"))))</f>
        <v>NI</v>
      </c>
      <c r="CF51" s="267" t="str">
        <f>IF(CN51&lt;ESCALA!$E$7,"NI",IF(CN51&lt;ESCALA!$E$8,"EP",IF(CN51&lt;ESCALA!$E$9,"C",IF(CN51&lt;ESCALA!$E$10,"R","E"))))</f>
        <v>NI</v>
      </c>
      <c r="CG51" s="267" t="str">
        <f>IF(CO51&lt;ESCALA!$E$7,"NI",IF(CO51&lt;ESCALA!$E$8,"EP",IF(CO51&lt;ESCALA!$E$9,"C",IF(CO51&lt;ESCALA!$E$10,"R","E"))))</f>
        <v>NI</v>
      </c>
      <c r="CH51" s="269" t="str">
        <f>IF(CP51&lt;ESCALA!$E$7,"NI",IF(CP51&lt;ESCALA!$E$8,"EP",IF(CP51&lt;ESCALA!$E$9,"C",IF(CP51&lt;ESCALA!$E$10,"R","E"))))</f>
        <v>NI</v>
      </c>
      <c r="CI51" s="263">
        <f>'4º ESO'!BO68</f>
        <v>0</v>
      </c>
      <c r="CJ51" s="264">
        <f>'4º ESO'!BP68</f>
        <v>0</v>
      </c>
      <c r="CK51" s="264">
        <f>'4º ESO'!BQ68</f>
        <v>0</v>
      </c>
      <c r="CL51" s="264">
        <f>'4º ESO'!BR68</f>
        <v>0</v>
      </c>
      <c r="CM51" s="264">
        <f>'4º ESO'!BS68</f>
        <v>0</v>
      </c>
      <c r="CN51" s="264">
        <f>'4º ESO'!BT68</f>
        <v>0</v>
      </c>
      <c r="CO51" s="264">
        <f>'4º ESO'!BU68</f>
        <v>0</v>
      </c>
      <c r="CP51" s="314">
        <f>'4º ESO'!BV68</f>
        <v>0</v>
      </c>
    </row>
    <row r="52" spans="1:94" ht="21" customHeight="1">
      <c r="A52" s="29">
        <v>39</v>
      </c>
      <c r="B52" s="30" t="s">
        <v>139</v>
      </c>
      <c r="C52" s="52"/>
      <c r="D52" s="48"/>
      <c r="E52" s="52"/>
      <c r="F52" s="52"/>
      <c r="G52" s="52"/>
      <c r="H52" s="52"/>
      <c r="I52" s="52"/>
      <c r="J52" s="53"/>
      <c r="K52" s="54"/>
      <c r="L52" s="48"/>
      <c r="M52" s="52"/>
      <c r="N52" s="52"/>
      <c r="O52" s="52"/>
      <c r="P52" s="52"/>
      <c r="Q52" s="52"/>
      <c r="R52" s="53"/>
      <c r="S52" s="54"/>
      <c r="T52" s="48"/>
      <c r="U52" s="52"/>
      <c r="V52" s="52"/>
      <c r="W52" s="52"/>
      <c r="X52" s="52"/>
      <c r="Y52" s="52"/>
      <c r="Z52" s="53"/>
      <c r="AA52" s="54"/>
      <c r="AB52" s="48"/>
      <c r="AC52" s="52"/>
      <c r="AD52" s="52"/>
      <c r="AE52" s="52"/>
      <c r="AF52" s="52"/>
      <c r="AG52" s="52"/>
      <c r="AH52" s="53"/>
      <c r="AI52" s="54"/>
      <c r="AJ52" s="48"/>
      <c r="AK52" s="52"/>
      <c r="AL52" s="52"/>
      <c r="AM52" s="52"/>
      <c r="AN52" s="52"/>
      <c r="AO52" s="52"/>
      <c r="AP52" s="52"/>
      <c r="AQ52" s="202"/>
      <c r="AR52" s="52"/>
      <c r="AS52" s="48"/>
      <c r="AT52" s="52"/>
      <c r="AU52" s="52"/>
      <c r="AV52" s="52"/>
      <c r="AW52" s="52"/>
      <c r="AX52" s="52"/>
      <c r="AY52" s="52"/>
      <c r="AZ52" s="202"/>
      <c r="BA52" s="52"/>
      <c r="BB52" s="48"/>
      <c r="BC52" s="52"/>
      <c r="BD52" s="52"/>
      <c r="BE52" s="52"/>
      <c r="BF52" s="52"/>
      <c r="BG52" s="52"/>
      <c r="BH52" s="52"/>
      <c r="BI52" s="202"/>
      <c r="BJ52" s="52"/>
      <c r="BK52" s="48"/>
      <c r="BL52" s="52"/>
      <c r="BM52" s="52"/>
      <c r="BN52" s="52"/>
      <c r="BO52" s="52"/>
      <c r="BP52" s="52"/>
      <c r="BQ52" s="52"/>
      <c r="BR52" s="202"/>
      <c r="BS52" s="52"/>
      <c r="BT52" s="48"/>
      <c r="BU52" s="52"/>
      <c r="BV52" s="52"/>
      <c r="BW52" s="52"/>
      <c r="BX52" s="52"/>
      <c r="BY52" s="52"/>
      <c r="BZ52" s="52"/>
      <c r="CA52" s="268" t="str">
        <f>IF(CI52&lt;ESCALA!$E$7,"NI",IF(CI52&lt;ESCALA!$E$8,"EP",IF(CI52&lt;ESCALA!$E$9,"C",IF(CI52&lt;ESCALA!$E$10,"R","E"))))</f>
        <v>NI</v>
      </c>
      <c r="CB52" s="267" t="str">
        <f>IF(CJ52&lt;ESCALA!$E$7,"NI",IF(CJ52&lt;ESCALA!$E$8,"EP",IF(CJ52&lt;ESCALA!$E$9,"C",IF(CJ52&lt;ESCALA!$E$10,"R","E"))))</f>
        <v>NI</v>
      </c>
      <c r="CC52" s="267" t="str">
        <f>IF(CK52&lt;ESCALA!$E$7,"NI",IF(CK52&lt;ESCALA!$E$8,"EP",IF(CK52&lt;ESCALA!$E$9,"C",IF(CK52&lt;ESCALA!$E$10,"R","E"))))</f>
        <v>NI</v>
      </c>
      <c r="CD52" s="267" t="str">
        <f>IF(CL52&lt;ESCALA!$E$7,"NI",IF(CL52&lt;ESCALA!$E$8,"EP",IF(CL52&lt;ESCALA!$E$9,"C",IF(CL52&lt;ESCALA!$E$10,"R","E"))))</f>
        <v>NI</v>
      </c>
      <c r="CE52" s="267" t="str">
        <f>IF(CM52&lt;ESCALA!$E$7,"NI",IF(CM52&lt;ESCALA!$E$8,"EP",IF(CM52&lt;ESCALA!$E$9,"C",IF(CM52&lt;ESCALA!$E$10,"R","E"))))</f>
        <v>NI</v>
      </c>
      <c r="CF52" s="267" t="str">
        <f>IF(CN52&lt;ESCALA!$E$7,"NI",IF(CN52&lt;ESCALA!$E$8,"EP",IF(CN52&lt;ESCALA!$E$9,"C",IF(CN52&lt;ESCALA!$E$10,"R","E"))))</f>
        <v>NI</v>
      </c>
      <c r="CG52" s="267" t="str">
        <f>IF(CO52&lt;ESCALA!$E$7,"NI",IF(CO52&lt;ESCALA!$E$8,"EP",IF(CO52&lt;ESCALA!$E$9,"C",IF(CO52&lt;ESCALA!$E$10,"R","E"))))</f>
        <v>NI</v>
      </c>
      <c r="CH52" s="269" t="str">
        <f>IF(CP52&lt;ESCALA!$E$7,"NI",IF(CP52&lt;ESCALA!$E$8,"EP",IF(CP52&lt;ESCALA!$E$9,"C",IF(CP52&lt;ESCALA!$E$10,"R","E"))))</f>
        <v>NI</v>
      </c>
      <c r="CI52" s="263">
        <f>'4º ESO'!BO69</f>
        <v>0</v>
      </c>
      <c r="CJ52" s="264">
        <f>'4º ESO'!BP69</f>
        <v>0</v>
      </c>
      <c r="CK52" s="264">
        <f>'4º ESO'!BQ69</f>
        <v>0</v>
      </c>
      <c r="CL52" s="264">
        <f>'4º ESO'!BR69</f>
        <v>0</v>
      </c>
      <c r="CM52" s="264">
        <f>'4º ESO'!BS69</f>
        <v>0</v>
      </c>
      <c r="CN52" s="264">
        <f>'4º ESO'!BT69</f>
        <v>0</v>
      </c>
      <c r="CO52" s="264">
        <f>'4º ESO'!BU69</f>
        <v>0</v>
      </c>
      <c r="CP52" s="314">
        <f>'4º ESO'!BV69</f>
        <v>0</v>
      </c>
    </row>
    <row r="53" spans="1:94" ht="21" customHeight="1" thickBot="1">
      <c r="A53" s="67">
        <v>40</v>
      </c>
      <c r="B53" s="31" t="s">
        <v>140</v>
      </c>
      <c r="C53" s="58"/>
      <c r="D53" s="59"/>
      <c r="E53" s="58"/>
      <c r="F53" s="58"/>
      <c r="G53" s="58"/>
      <c r="H53" s="58"/>
      <c r="I53" s="58"/>
      <c r="J53" s="60"/>
      <c r="K53" s="61"/>
      <c r="L53" s="59"/>
      <c r="M53" s="58"/>
      <c r="N53" s="58"/>
      <c r="O53" s="58"/>
      <c r="P53" s="58"/>
      <c r="Q53" s="58"/>
      <c r="R53" s="60"/>
      <c r="S53" s="61"/>
      <c r="T53" s="59"/>
      <c r="U53" s="58"/>
      <c r="V53" s="58"/>
      <c r="W53" s="58"/>
      <c r="X53" s="58"/>
      <c r="Y53" s="58"/>
      <c r="Z53" s="60"/>
      <c r="AA53" s="61"/>
      <c r="AB53" s="59"/>
      <c r="AC53" s="58"/>
      <c r="AD53" s="58"/>
      <c r="AE53" s="58"/>
      <c r="AF53" s="58"/>
      <c r="AG53" s="58"/>
      <c r="AH53" s="60"/>
      <c r="AI53" s="61"/>
      <c r="AJ53" s="59"/>
      <c r="AK53" s="58"/>
      <c r="AL53" s="58"/>
      <c r="AM53" s="58"/>
      <c r="AN53" s="58"/>
      <c r="AO53" s="58"/>
      <c r="AP53" s="58"/>
      <c r="AQ53" s="203"/>
      <c r="AR53" s="58"/>
      <c r="AS53" s="59"/>
      <c r="AT53" s="58"/>
      <c r="AU53" s="58"/>
      <c r="AV53" s="58"/>
      <c r="AW53" s="58"/>
      <c r="AX53" s="58"/>
      <c r="AY53" s="58"/>
      <c r="AZ53" s="203"/>
      <c r="BA53" s="58"/>
      <c r="BB53" s="59"/>
      <c r="BC53" s="58"/>
      <c r="BD53" s="58"/>
      <c r="BE53" s="58"/>
      <c r="BF53" s="58"/>
      <c r="BG53" s="58"/>
      <c r="BH53" s="58"/>
      <c r="BI53" s="203"/>
      <c r="BJ53" s="58"/>
      <c r="BK53" s="59"/>
      <c r="BL53" s="58"/>
      <c r="BM53" s="58"/>
      <c r="BN53" s="58"/>
      <c r="BO53" s="58"/>
      <c r="BP53" s="58"/>
      <c r="BQ53" s="58"/>
      <c r="BR53" s="203"/>
      <c r="BS53" s="58"/>
      <c r="BT53" s="59"/>
      <c r="BU53" s="58"/>
      <c r="BV53" s="58"/>
      <c r="BW53" s="58"/>
      <c r="BX53" s="58"/>
      <c r="BY53" s="58"/>
      <c r="BZ53" s="58"/>
      <c r="CA53" s="260" t="str">
        <f>IF(CI53&lt;ESCALA!$E$7,"NI",IF(CI53&lt;ESCALA!$E$8,"EP",IF(CI53&lt;ESCALA!$E$9,"C",IF(CI53&lt;ESCALA!$E$10,"R","E"))))</f>
        <v>NI</v>
      </c>
      <c r="CB53" s="261" t="str">
        <f>IF(CJ53&lt;ESCALA!$E$7,"NI",IF(CJ53&lt;ESCALA!$E$8,"EP",IF(CJ53&lt;ESCALA!$E$9,"C",IF(CJ53&lt;ESCALA!$E$10,"R","E"))))</f>
        <v>NI</v>
      </c>
      <c r="CC53" s="261" t="str">
        <f>IF(CK53&lt;ESCALA!$E$7,"NI",IF(CK53&lt;ESCALA!$E$8,"EP",IF(CK53&lt;ESCALA!$E$9,"C",IF(CK53&lt;ESCALA!$E$10,"R","E"))))</f>
        <v>NI</v>
      </c>
      <c r="CD53" s="261" t="str">
        <f>IF(CL53&lt;ESCALA!$E$7,"NI",IF(CL53&lt;ESCALA!$E$8,"EP",IF(CL53&lt;ESCALA!$E$9,"C",IF(CL53&lt;ESCALA!$E$10,"R","E"))))</f>
        <v>NI</v>
      </c>
      <c r="CE53" s="261" t="str">
        <f>IF(CM53&lt;ESCALA!$E$7,"NI",IF(CM53&lt;ESCALA!$E$8,"EP",IF(CM53&lt;ESCALA!$E$9,"C",IF(CM53&lt;ESCALA!$E$10,"R","E"))))</f>
        <v>NI</v>
      </c>
      <c r="CF53" s="261" t="str">
        <f>IF(CN53&lt;ESCALA!$E$7,"NI",IF(CN53&lt;ESCALA!$E$8,"EP",IF(CN53&lt;ESCALA!$E$9,"C",IF(CN53&lt;ESCALA!$E$10,"R","E"))))</f>
        <v>NI</v>
      </c>
      <c r="CG53" s="261" t="str">
        <f>IF(CO53&lt;ESCALA!$E$7,"NI",IF(CO53&lt;ESCALA!$E$8,"EP",IF(CO53&lt;ESCALA!$E$9,"C",IF(CO53&lt;ESCALA!$E$10,"R","E"))))</f>
        <v>NI</v>
      </c>
      <c r="CH53" s="262" t="str">
        <f>IF(CP53&lt;ESCALA!$E$7,"NI",IF(CP53&lt;ESCALA!$E$8,"EP",IF(CP53&lt;ESCALA!$E$9,"C",IF(CP53&lt;ESCALA!$E$10,"R","E"))))</f>
        <v>NI</v>
      </c>
      <c r="CI53" s="265">
        <f>'4º ESO'!BO70</f>
        <v>0</v>
      </c>
      <c r="CJ53" s="266">
        <f>'4º ESO'!BP70</f>
        <v>0</v>
      </c>
      <c r="CK53" s="266">
        <f>'4º ESO'!BQ70</f>
        <v>0</v>
      </c>
      <c r="CL53" s="266">
        <f>'4º ESO'!BR70</f>
        <v>0</v>
      </c>
      <c r="CM53" s="266">
        <f>'4º ESO'!BS70</f>
        <v>0</v>
      </c>
      <c r="CN53" s="266">
        <f>'4º ESO'!BT70</f>
        <v>0</v>
      </c>
      <c r="CO53" s="266">
        <f>'4º ESO'!BU70</f>
        <v>0</v>
      </c>
      <c r="CP53" s="315">
        <f>'4º ESO'!BV70</f>
        <v>0</v>
      </c>
    </row>
  </sheetData>
  <mergeCells count="20">
    <mergeCell ref="E8:G8"/>
    <mergeCell ref="A11:B12"/>
    <mergeCell ref="C8:D8"/>
    <mergeCell ref="C12:J12"/>
    <mergeCell ref="CA4:CC5"/>
    <mergeCell ref="CA7:CC9"/>
    <mergeCell ref="K12:R12"/>
    <mergeCell ref="CI11:CP12"/>
    <mergeCell ref="AQ11:BQ11"/>
    <mergeCell ref="BR11:BZ12"/>
    <mergeCell ref="AZ12:BH12"/>
    <mergeCell ref="BI12:BQ12"/>
    <mergeCell ref="AQ12:AY12"/>
    <mergeCell ref="S12:Z12"/>
    <mergeCell ref="AI12:AP12"/>
    <mergeCell ref="AA12:AH12"/>
    <mergeCell ref="C11:AP11"/>
    <mergeCell ref="CA11:CH12"/>
    <mergeCell ref="C6:D6"/>
    <mergeCell ref="E6:F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showInputMessage="1" showErrorMessage="1" xr:uid="{A38276B2-57A0-A940-86B3-14CC81D57447}">
          <x14:formula1>
            <xm:f>'4º ESO'!$B$9:$B$19</xm:f>
          </x14:formula1>
          <xm:sqref>AQ15:AQ53</xm:sqref>
        </x14:dataValidation>
        <x14:dataValidation type="list" showInputMessage="1" showErrorMessage="1" xr:uid="{4B90B6B7-801B-DA4B-A6BA-9633A3EE80AE}">
          <x14:formula1>
            <xm:f>'4º ESO'!$B$20:$B$25</xm:f>
          </x14:formula1>
          <xm:sqref>BR14:BR53</xm:sqref>
        </x14:dataValidation>
        <x14:dataValidation type="list" showInputMessage="1" showErrorMessage="1" errorTitle="Elegir una materia de la lista" error="Si no elige una materia de la lista el cálculo del grado de adquisición de las competencias clave puede ser erróneo " xr:uid="{4B790C1F-AAF3-5D42-BD1B-5729DFB128BD}">
          <x14:formula1>
            <xm:f>'4º ESO'!$B$9:$B$19</xm:f>
          </x14:formula1>
          <xm:sqref>AQ14</xm:sqref>
        </x14:dataValidation>
        <x14:dataValidation type="list" allowBlank="1" showInputMessage="1" showErrorMessage="1" errorTitle="Materia no válida" error="Introducir una materia válida del currículo para el nivel seleccionado" xr:uid="{5488D86E-DA88-B24E-BA05-6ACCC73A66CA}">
          <x14:formula1>
            <xm:f>'4º ESO'!$B$9:$B$19</xm:f>
          </x14:formula1>
          <xm:sqref>AZ14:AZ53</xm:sqref>
        </x14:dataValidation>
        <x14:dataValidation type="list" showInputMessage="1" showErrorMessage="1" errorTitle="Materia no válida" error="Introducir una materia válida del currículo para el nivel seleccionado" xr:uid="{E45C2B55-7E53-DB4F-A6E8-1B04D88BCF0E}">
          <x14:formula1>
            <xm:f>'4º ESO'!$B$9:$B$19</xm:f>
          </x14:formula1>
          <xm:sqref>BI14:BI53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CD61-0B10-5F4B-BEB1-D653756AB6BF}">
  <dimension ref="A3:BP53"/>
  <sheetViews>
    <sheetView showGridLines="0" workbookViewId="0">
      <pane xSplit="2" ySplit="13" topLeftCell="C14" activePane="bottomRight" state="frozen"/>
      <selection pane="topRight" activeCell="C1" sqref="C1"/>
      <selection pane="bottomLeft" activeCell="A6" sqref="A6"/>
      <selection pane="bottomRight" activeCell="AZ8" sqref="AZ8"/>
    </sheetView>
  </sheetViews>
  <sheetFormatPr baseColWidth="10" defaultRowHeight="16"/>
  <cols>
    <col min="1" max="1" width="3.33203125" bestFit="1" customWidth="1"/>
    <col min="2" max="2" width="41.1640625" bestFit="1" customWidth="1"/>
    <col min="3" max="3" width="5.33203125" bestFit="1" customWidth="1"/>
    <col min="4" max="4" width="5.1640625" bestFit="1" customWidth="1"/>
    <col min="5" max="5" width="6.6640625" bestFit="1" customWidth="1"/>
    <col min="6" max="6" width="5.1640625" bestFit="1" customWidth="1"/>
    <col min="7" max="7" width="8.1640625" bestFit="1" customWidth="1"/>
    <col min="8" max="9" width="5.1640625" bestFit="1" customWidth="1"/>
    <col min="10" max="10" width="7" bestFit="1" customWidth="1"/>
    <col min="11" max="11" width="5.33203125" bestFit="1" customWidth="1"/>
    <col min="12" max="12" width="5.1640625" bestFit="1" customWidth="1"/>
    <col min="13" max="13" width="6.6640625" bestFit="1" customWidth="1"/>
    <col min="14" max="14" width="5.1640625" bestFit="1" customWidth="1"/>
    <col min="15" max="15" width="8.1640625" bestFit="1" customWidth="1"/>
    <col min="16" max="17" width="5.1640625" bestFit="1" customWidth="1"/>
    <col min="18" max="18" width="7" bestFit="1" customWidth="1"/>
    <col min="19" max="19" width="5.33203125" bestFit="1" customWidth="1"/>
    <col min="20" max="20" width="5.1640625" bestFit="1" customWidth="1"/>
    <col min="21" max="21" width="6.6640625" bestFit="1" customWidth="1"/>
    <col min="22" max="22" width="5.1640625" bestFit="1" customWidth="1"/>
    <col min="23" max="23" width="8.33203125" bestFit="1" customWidth="1"/>
    <col min="24" max="25" width="5.1640625" bestFit="1" customWidth="1"/>
    <col min="26" max="26" width="7" bestFit="1" customWidth="1"/>
    <col min="27" max="27" width="5.33203125" bestFit="1" customWidth="1"/>
    <col min="28" max="28" width="5.1640625" bestFit="1" customWidth="1"/>
    <col min="29" max="29" width="6.6640625" bestFit="1" customWidth="1"/>
    <col min="30" max="30" width="5.1640625" bestFit="1" customWidth="1"/>
    <col min="31" max="31" width="8.33203125" bestFit="1" customWidth="1"/>
    <col min="32" max="33" width="5.1640625" bestFit="1" customWidth="1"/>
    <col min="34" max="34" width="7" bestFit="1" customWidth="1"/>
    <col min="35" max="35" width="48" style="204" bestFit="1" customWidth="1"/>
    <col min="36" max="43" width="7" customWidth="1"/>
    <col min="44" max="44" width="42.83203125" style="204" customWidth="1"/>
    <col min="45" max="52" width="7" customWidth="1"/>
    <col min="53" max="60" width="9.83203125" customWidth="1"/>
  </cols>
  <sheetData>
    <row r="3" spans="1:68" ht="17" thickBot="1"/>
    <row r="4" spans="1:68">
      <c r="BA4" s="322" t="s">
        <v>213</v>
      </c>
      <c r="BB4" s="323"/>
      <c r="BC4" s="323"/>
      <c r="BD4" s="286" t="s">
        <v>214</v>
      </c>
      <c r="BE4" s="286"/>
      <c r="BF4" s="286"/>
      <c r="BG4" s="286"/>
      <c r="BH4" s="286"/>
      <c r="BI4" s="286"/>
      <c r="BJ4" s="286"/>
      <c r="BK4" s="286"/>
      <c r="BL4" s="286"/>
      <c r="BM4" s="287"/>
    </row>
    <row r="5" spans="1:68" ht="17" thickBot="1">
      <c r="BA5" s="324"/>
      <c r="BB5" s="325"/>
      <c r="BC5" s="325"/>
      <c r="BD5" s="288" t="s">
        <v>215</v>
      </c>
      <c r="BE5" s="288"/>
      <c r="BF5" s="288"/>
      <c r="BG5" s="288"/>
      <c r="BH5" s="288"/>
      <c r="BI5" s="288"/>
      <c r="BJ5" s="288"/>
      <c r="BK5" s="288"/>
      <c r="BL5" s="288"/>
      <c r="BM5" s="289"/>
    </row>
    <row r="6" spans="1:68" ht="19" thickBot="1">
      <c r="C6" s="353" t="s">
        <v>174</v>
      </c>
      <c r="D6" s="353"/>
      <c r="E6" s="358" t="s">
        <v>197</v>
      </c>
      <c r="F6" s="358"/>
      <c r="G6" s="358"/>
      <c r="H6" s="358"/>
      <c r="BA6" s="276"/>
      <c r="BB6" s="276"/>
      <c r="BD6" s="277"/>
      <c r="BE6" s="278"/>
      <c r="BF6" s="278"/>
      <c r="BG6" s="279"/>
      <c r="BH6" s="279"/>
      <c r="BI6" s="279"/>
    </row>
    <row r="7" spans="1:68">
      <c r="BA7" s="326" t="s">
        <v>216</v>
      </c>
      <c r="BB7" s="327"/>
      <c r="BC7" s="327"/>
      <c r="BD7" s="280" t="s">
        <v>217</v>
      </c>
      <c r="BE7" s="280"/>
      <c r="BF7" s="280"/>
      <c r="BG7" s="280"/>
      <c r="BH7" s="280"/>
      <c r="BI7" s="280"/>
      <c r="BJ7" s="280"/>
      <c r="BK7" s="280"/>
      <c r="BL7" s="280"/>
      <c r="BM7" s="281"/>
    </row>
    <row r="8" spans="1:68" ht="33" customHeight="1">
      <c r="B8" s="38"/>
      <c r="C8" s="353" t="s">
        <v>172</v>
      </c>
      <c r="D8" s="353"/>
      <c r="E8" s="351" t="s">
        <v>198</v>
      </c>
      <c r="F8" s="351"/>
      <c r="G8" s="351"/>
      <c r="BA8" s="328"/>
      <c r="BB8" s="329"/>
      <c r="BC8" s="329"/>
      <c r="BD8" s="285" t="s">
        <v>218</v>
      </c>
      <c r="BE8" s="285"/>
      <c r="BF8" s="285"/>
      <c r="BG8" s="285"/>
      <c r="BH8" s="285"/>
      <c r="BI8" s="285"/>
      <c r="BJ8" s="285"/>
      <c r="BK8" s="285"/>
      <c r="BL8" s="285"/>
      <c r="BM8" s="282"/>
    </row>
    <row r="9" spans="1:68" ht="17" customHeight="1" thickBot="1">
      <c r="B9" s="38"/>
      <c r="C9" s="125"/>
      <c r="D9" s="125"/>
      <c r="E9" s="124"/>
      <c r="F9" s="124"/>
      <c r="G9" s="124"/>
      <c r="BA9" s="330"/>
      <c r="BB9" s="331"/>
      <c r="BC9" s="331"/>
      <c r="BD9" s="283" t="s">
        <v>219</v>
      </c>
      <c r="BE9" s="283"/>
      <c r="BF9" s="283"/>
      <c r="BG9" s="283"/>
      <c r="BH9" s="283"/>
      <c r="BI9" s="283"/>
      <c r="BJ9" s="283"/>
      <c r="BK9" s="283"/>
      <c r="BL9" s="283"/>
      <c r="BM9" s="284"/>
    </row>
    <row r="10" spans="1:68" ht="17" thickBot="1"/>
    <row r="11" spans="1:68" ht="28" customHeight="1" thickBot="1">
      <c r="A11" s="332" t="s">
        <v>182</v>
      </c>
      <c r="B11" s="333"/>
      <c r="C11" s="337" t="s">
        <v>177</v>
      </c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9" t="s">
        <v>195</v>
      </c>
      <c r="AJ11" s="340"/>
      <c r="AK11" s="340"/>
      <c r="AL11" s="340"/>
      <c r="AM11" s="340"/>
      <c r="AN11" s="340"/>
      <c r="AO11" s="340"/>
      <c r="AP11" s="340"/>
      <c r="AQ11" s="341"/>
      <c r="AR11" s="362" t="s">
        <v>196</v>
      </c>
      <c r="AS11" s="363"/>
      <c r="AT11" s="363"/>
      <c r="AU11" s="363"/>
      <c r="AV11" s="363"/>
      <c r="AW11" s="363"/>
      <c r="AX11" s="363"/>
      <c r="AY11" s="363"/>
      <c r="AZ11" s="364"/>
      <c r="BA11" s="316" t="s">
        <v>212</v>
      </c>
      <c r="BB11" s="317"/>
      <c r="BC11" s="317"/>
      <c r="BD11" s="317"/>
      <c r="BE11" s="317"/>
      <c r="BF11" s="317"/>
      <c r="BG11" s="317"/>
      <c r="BH11" s="318"/>
      <c r="BI11" s="345" t="s">
        <v>220</v>
      </c>
      <c r="BJ11" s="346"/>
      <c r="BK11" s="346"/>
      <c r="BL11" s="346"/>
      <c r="BM11" s="346"/>
      <c r="BN11" s="346"/>
      <c r="BO11" s="346"/>
      <c r="BP11" s="347"/>
    </row>
    <row r="12" spans="1:68" ht="33" customHeight="1" thickBot="1">
      <c r="A12" s="334"/>
      <c r="B12" s="335"/>
      <c r="C12" s="368" t="s">
        <v>193</v>
      </c>
      <c r="D12" s="368"/>
      <c r="E12" s="368"/>
      <c r="F12" s="368"/>
      <c r="G12" s="368"/>
      <c r="H12" s="368"/>
      <c r="I12" s="368"/>
      <c r="J12" s="368"/>
      <c r="K12" s="336" t="s">
        <v>194</v>
      </c>
      <c r="L12" s="337"/>
      <c r="M12" s="337"/>
      <c r="N12" s="337"/>
      <c r="O12" s="337"/>
      <c r="P12" s="337"/>
      <c r="Q12" s="337"/>
      <c r="R12" s="338"/>
      <c r="S12" s="336" t="s">
        <v>77</v>
      </c>
      <c r="T12" s="337"/>
      <c r="U12" s="337"/>
      <c r="V12" s="337"/>
      <c r="W12" s="337"/>
      <c r="X12" s="337"/>
      <c r="Y12" s="337"/>
      <c r="Z12" s="338"/>
      <c r="AA12" s="336" t="s">
        <v>141</v>
      </c>
      <c r="AB12" s="337"/>
      <c r="AC12" s="337"/>
      <c r="AD12" s="337"/>
      <c r="AE12" s="337"/>
      <c r="AF12" s="337"/>
      <c r="AG12" s="337"/>
      <c r="AH12" s="338"/>
      <c r="AI12" s="342"/>
      <c r="AJ12" s="343"/>
      <c r="AK12" s="343"/>
      <c r="AL12" s="343"/>
      <c r="AM12" s="343"/>
      <c r="AN12" s="343"/>
      <c r="AO12" s="343"/>
      <c r="AP12" s="343"/>
      <c r="AQ12" s="344"/>
      <c r="AR12" s="365"/>
      <c r="AS12" s="366"/>
      <c r="AT12" s="366"/>
      <c r="AU12" s="366"/>
      <c r="AV12" s="366"/>
      <c r="AW12" s="366"/>
      <c r="AX12" s="366"/>
      <c r="AY12" s="366"/>
      <c r="AZ12" s="367"/>
      <c r="BA12" s="319"/>
      <c r="BB12" s="320"/>
      <c r="BC12" s="320"/>
      <c r="BD12" s="320"/>
      <c r="BE12" s="320"/>
      <c r="BF12" s="320"/>
      <c r="BG12" s="320"/>
      <c r="BH12" s="321"/>
      <c r="BI12" s="348"/>
      <c r="BJ12" s="349"/>
      <c r="BK12" s="349"/>
      <c r="BL12" s="349"/>
      <c r="BM12" s="349"/>
      <c r="BN12" s="349"/>
      <c r="BO12" s="349"/>
      <c r="BP12" s="350"/>
    </row>
    <row r="13" spans="1:68" ht="19" thickBot="1">
      <c r="A13" s="62" t="s">
        <v>0</v>
      </c>
      <c r="B13" s="63" t="s">
        <v>93</v>
      </c>
      <c r="C13" s="22" t="s">
        <v>94</v>
      </c>
      <c r="D13" s="23" t="s">
        <v>95</v>
      </c>
      <c r="E13" s="23" t="s">
        <v>96</v>
      </c>
      <c r="F13" s="23" t="s">
        <v>97</v>
      </c>
      <c r="G13" s="23" t="s">
        <v>98</v>
      </c>
      <c r="H13" s="23" t="s">
        <v>99</v>
      </c>
      <c r="I13" s="23" t="s">
        <v>100</v>
      </c>
      <c r="J13" s="24" t="s">
        <v>72</v>
      </c>
      <c r="K13" s="22" t="s">
        <v>94</v>
      </c>
      <c r="L13" s="23" t="s">
        <v>95</v>
      </c>
      <c r="M13" s="23" t="s">
        <v>96</v>
      </c>
      <c r="N13" s="23" t="s">
        <v>97</v>
      </c>
      <c r="O13" s="23" t="s">
        <v>98</v>
      </c>
      <c r="P13" s="23" t="s">
        <v>99</v>
      </c>
      <c r="Q13" s="23" t="s">
        <v>100</v>
      </c>
      <c r="R13" s="24" t="s">
        <v>72</v>
      </c>
      <c r="S13" s="22" t="s">
        <v>94</v>
      </c>
      <c r="T13" s="23" t="s">
        <v>95</v>
      </c>
      <c r="U13" s="23" t="s">
        <v>96</v>
      </c>
      <c r="V13" s="23" t="s">
        <v>97</v>
      </c>
      <c r="W13" s="23" t="s">
        <v>98</v>
      </c>
      <c r="X13" s="23" t="s">
        <v>99</v>
      </c>
      <c r="Y13" s="23" t="s">
        <v>100</v>
      </c>
      <c r="Z13" s="24" t="s">
        <v>72</v>
      </c>
      <c r="AA13" s="22" t="s">
        <v>94</v>
      </c>
      <c r="AB13" s="23" t="s">
        <v>95</v>
      </c>
      <c r="AC13" s="23" t="s">
        <v>96</v>
      </c>
      <c r="AD13" s="23" t="s">
        <v>97</v>
      </c>
      <c r="AE13" s="23" t="s">
        <v>98</v>
      </c>
      <c r="AF13" s="23" t="s">
        <v>99</v>
      </c>
      <c r="AG13" s="23" t="s">
        <v>100</v>
      </c>
      <c r="AH13" s="24" t="s">
        <v>72</v>
      </c>
      <c r="AI13" s="23" t="s">
        <v>199</v>
      </c>
      <c r="AJ13" s="22" t="s">
        <v>94</v>
      </c>
      <c r="AK13" s="23" t="s">
        <v>95</v>
      </c>
      <c r="AL13" s="23" t="s">
        <v>96</v>
      </c>
      <c r="AM13" s="23" t="s">
        <v>97</v>
      </c>
      <c r="AN13" s="23" t="s">
        <v>98</v>
      </c>
      <c r="AO13" s="23" t="s">
        <v>99</v>
      </c>
      <c r="AP13" s="23" t="s">
        <v>100</v>
      </c>
      <c r="AQ13" s="24" t="s">
        <v>72</v>
      </c>
      <c r="AR13" s="23" t="s">
        <v>142</v>
      </c>
      <c r="AS13" s="22" t="s">
        <v>94</v>
      </c>
      <c r="AT13" s="23" t="s">
        <v>95</v>
      </c>
      <c r="AU13" s="23" t="s">
        <v>96</v>
      </c>
      <c r="AV13" s="23" t="s">
        <v>97</v>
      </c>
      <c r="AW13" s="23" t="s">
        <v>98</v>
      </c>
      <c r="AX13" s="23" t="s">
        <v>99</v>
      </c>
      <c r="AY13" s="23" t="s">
        <v>100</v>
      </c>
      <c r="AZ13" s="24" t="s">
        <v>72</v>
      </c>
      <c r="BA13" s="270" t="s">
        <v>94</v>
      </c>
      <c r="BB13" s="271" t="s">
        <v>95</v>
      </c>
      <c r="BC13" s="271" t="s">
        <v>96</v>
      </c>
      <c r="BD13" s="271" t="s">
        <v>97</v>
      </c>
      <c r="BE13" s="271" t="s">
        <v>98</v>
      </c>
      <c r="BF13" s="271" t="s">
        <v>99</v>
      </c>
      <c r="BG13" s="271" t="s">
        <v>100</v>
      </c>
      <c r="BH13" s="272" t="s">
        <v>72</v>
      </c>
      <c r="BI13" s="296" t="s">
        <v>94</v>
      </c>
      <c r="BJ13" s="297" t="s">
        <v>95</v>
      </c>
      <c r="BK13" s="297" t="s">
        <v>96</v>
      </c>
      <c r="BL13" s="297" t="s">
        <v>97</v>
      </c>
      <c r="BM13" s="297" t="s">
        <v>98</v>
      </c>
      <c r="BN13" s="297" t="s">
        <v>99</v>
      </c>
      <c r="BO13" s="297" t="s">
        <v>100</v>
      </c>
      <c r="BP13" s="298" t="s">
        <v>72</v>
      </c>
    </row>
    <row r="14" spans="1:68" ht="21" customHeight="1">
      <c r="A14" s="64">
        <v>1</v>
      </c>
      <c r="B14" s="26" t="s">
        <v>101</v>
      </c>
      <c r="C14" s="39">
        <v>5</v>
      </c>
      <c r="D14" s="40">
        <v>5</v>
      </c>
      <c r="E14" s="40">
        <v>5</v>
      </c>
      <c r="F14" s="40">
        <v>5</v>
      </c>
      <c r="G14" s="40">
        <v>5</v>
      </c>
      <c r="H14" s="40">
        <v>5</v>
      </c>
      <c r="I14" s="40">
        <v>5</v>
      </c>
      <c r="J14" s="41">
        <v>5</v>
      </c>
      <c r="K14" s="39">
        <v>5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1">
        <v>5</v>
      </c>
      <c r="S14" s="39">
        <v>5</v>
      </c>
      <c r="T14" s="40">
        <v>5</v>
      </c>
      <c r="U14" s="40">
        <v>5</v>
      </c>
      <c r="V14" s="40">
        <v>5</v>
      </c>
      <c r="W14" s="40">
        <v>5</v>
      </c>
      <c r="X14" s="40">
        <v>5</v>
      </c>
      <c r="Y14" s="40">
        <v>5</v>
      </c>
      <c r="Z14" s="41">
        <v>5</v>
      </c>
      <c r="AA14" s="39">
        <v>5</v>
      </c>
      <c r="AB14" s="40">
        <v>5</v>
      </c>
      <c r="AC14" s="40">
        <v>5</v>
      </c>
      <c r="AD14" s="40">
        <v>5</v>
      </c>
      <c r="AE14" s="40">
        <v>5</v>
      </c>
      <c r="AF14" s="40">
        <v>5</v>
      </c>
      <c r="AG14" s="40">
        <v>5</v>
      </c>
      <c r="AH14" s="41">
        <v>5</v>
      </c>
      <c r="AI14" s="243" t="s">
        <v>51</v>
      </c>
      <c r="AJ14" s="39">
        <v>5</v>
      </c>
      <c r="AK14" s="40">
        <v>5</v>
      </c>
      <c r="AL14" s="40">
        <v>5</v>
      </c>
      <c r="AM14" s="40">
        <v>5</v>
      </c>
      <c r="AN14" s="40">
        <v>5</v>
      </c>
      <c r="AO14" s="40">
        <v>5</v>
      </c>
      <c r="AP14" s="40">
        <v>5</v>
      </c>
      <c r="AQ14" s="41">
        <v>5</v>
      </c>
      <c r="AR14" s="243" t="s">
        <v>62</v>
      </c>
      <c r="AS14" s="39">
        <v>5</v>
      </c>
      <c r="AT14" s="40">
        <v>5</v>
      </c>
      <c r="AU14" s="40">
        <v>5</v>
      </c>
      <c r="AV14" s="40">
        <v>5</v>
      </c>
      <c r="AW14" s="40">
        <v>5</v>
      </c>
      <c r="AX14" s="40">
        <v>5</v>
      </c>
      <c r="AY14" s="40">
        <v>5</v>
      </c>
      <c r="AZ14" s="40">
        <v>5</v>
      </c>
      <c r="BA14" s="257" t="str">
        <f>IF(BI14&lt;ESCALA!$E$7,"NI",IF(BI14&lt;ESCALA!$E$8,"EP",IF(BI14&lt;ESCALA!$E$9,"C",IF(BI14&lt;ESCALA!$E$10,"R","E"))))</f>
        <v>E</v>
      </c>
      <c r="BB14" s="258" t="str">
        <f>IF(BJ14&lt;ESCALA!$E$7,"NI",IF(BJ14&lt;ESCALA!$E$8,"EP",IF(BJ14&lt;ESCALA!$E$9,"C",IF(BJ14&lt;ESCALA!$E$10,"R","E"))))</f>
        <v>E</v>
      </c>
      <c r="BC14" s="258" t="str">
        <f>IF(BK14&lt;ESCALA!$E$7,"NI",IF(BK14&lt;ESCALA!$E$8,"EP",IF(BK14&lt;ESCALA!$E$9,"C",IF(BK14&lt;ESCALA!$E$10,"R","E"))))</f>
        <v>E</v>
      </c>
      <c r="BD14" s="258" t="str">
        <f>IF(BL14&lt;ESCALA!$E$7,"NI",IF(BL14&lt;ESCALA!$E$8,"EP",IF(BL14&lt;ESCALA!$E$9,"C",IF(BL14&lt;ESCALA!$E$10,"R","E"))))</f>
        <v>E</v>
      </c>
      <c r="BE14" s="258" t="str">
        <f>IF(BM14&lt;ESCALA!$E$7,"NI",IF(BM14&lt;ESCALA!$E$8,"EP",IF(BM14&lt;ESCALA!$E$9,"C",IF(BM14&lt;ESCALA!$E$10,"R","E"))))</f>
        <v>E</v>
      </c>
      <c r="BF14" s="258" t="str">
        <f>IF(BN14&lt;ESCALA!$E$7,"NI",IF(BN14&lt;ESCALA!$E$8,"EP",IF(BN14&lt;ESCALA!$E$9,"C",IF(BN14&lt;ESCALA!$E$10,"R","E"))))</f>
        <v>E</v>
      </c>
      <c r="BG14" s="258" t="str">
        <f>IF(BO14&lt;ESCALA!$E$7,"NI",IF(BO14&lt;ESCALA!$E$8,"EP",IF(BO14&lt;ESCALA!$E$9,"C",IF(BO14&lt;ESCALA!$E$10,"R","E"))))</f>
        <v>E</v>
      </c>
      <c r="BH14" s="259" t="str">
        <f>IF(BP14&lt;ESCALA!$E$7,"NI",IF(BP14&lt;ESCALA!$E$8,"EP",IF(BP14&lt;ESCALA!$E$9,"C",IF(BP14&lt;ESCALA!$E$10,"R","E"))))</f>
        <v>E</v>
      </c>
      <c r="BI14" s="311">
        <f>'4º DIV'!AY31</f>
        <v>5</v>
      </c>
      <c r="BJ14" s="312">
        <f>'4º DIV'!AZ31</f>
        <v>5</v>
      </c>
      <c r="BK14" s="312">
        <f>'4º DIV'!BA31</f>
        <v>5</v>
      </c>
      <c r="BL14" s="312">
        <f>'4º DIV'!BB31</f>
        <v>5</v>
      </c>
      <c r="BM14" s="312">
        <f>'4º DIV'!BC31</f>
        <v>5</v>
      </c>
      <c r="BN14" s="312">
        <f>'4º DIV'!BD31</f>
        <v>5</v>
      </c>
      <c r="BO14" s="312">
        <f>'4º DIV'!BE31</f>
        <v>5</v>
      </c>
      <c r="BP14" s="313">
        <f>'4º DIV'!BF31</f>
        <v>5</v>
      </c>
    </row>
    <row r="15" spans="1:68" ht="21" customHeight="1">
      <c r="A15" s="65">
        <v>2</v>
      </c>
      <c r="B15" s="28" t="s">
        <v>102</v>
      </c>
      <c r="C15" s="42"/>
      <c r="D15" s="43"/>
      <c r="E15" s="44"/>
      <c r="F15" s="44"/>
      <c r="G15" s="44"/>
      <c r="H15" s="44"/>
      <c r="I15" s="44"/>
      <c r="J15" s="45"/>
      <c r="K15" s="46"/>
      <c r="L15" s="43"/>
      <c r="M15" s="44"/>
      <c r="N15" s="44"/>
      <c r="O15" s="44"/>
      <c r="P15" s="44"/>
      <c r="Q15" s="44"/>
      <c r="R15" s="45"/>
      <c r="S15" s="46"/>
      <c r="T15" s="43"/>
      <c r="U15" s="44"/>
      <c r="V15" s="44"/>
      <c r="W15" s="44"/>
      <c r="X15" s="44"/>
      <c r="Y15" s="44"/>
      <c r="Z15" s="45"/>
      <c r="AA15" s="46"/>
      <c r="AB15" s="43"/>
      <c r="AC15" s="44"/>
      <c r="AD15" s="44"/>
      <c r="AE15" s="44"/>
      <c r="AF15" s="44"/>
      <c r="AG15" s="44"/>
      <c r="AH15" s="45"/>
      <c r="AI15" s="244"/>
      <c r="AJ15" s="46"/>
      <c r="AK15" s="43"/>
      <c r="AL15" s="44"/>
      <c r="AM15" s="44"/>
      <c r="AN15" s="44"/>
      <c r="AO15" s="44"/>
      <c r="AP15" s="44"/>
      <c r="AQ15" s="45"/>
      <c r="AR15" s="244"/>
      <c r="AS15" s="46"/>
      <c r="AT15" s="43"/>
      <c r="AU15" s="44"/>
      <c r="AV15" s="44"/>
      <c r="AW15" s="44"/>
      <c r="AX15" s="44"/>
      <c r="AY15" s="44"/>
      <c r="AZ15" s="44"/>
      <c r="BA15" s="268" t="str">
        <f>IF(BI15&lt;ESCALA!$E$7,"NI",IF(BI15&lt;ESCALA!$E$8,"EP",IF(BI15&lt;ESCALA!$E$9,"C",IF(BI15&lt;ESCALA!$E$10,"R","E"))))</f>
        <v>NI</v>
      </c>
      <c r="BB15" s="267" t="str">
        <f>IF(BJ15&lt;ESCALA!$E$7,"NI",IF(BJ15&lt;ESCALA!$E$8,"EP",IF(BJ15&lt;ESCALA!$E$9,"C",IF(BJ15&lt;ESCALA!$E$10,"R","E"))))</f>
        <v>NI</v>
      </c>
      <c r="BC15" s="267" t="str">
        <f>IF(BK15&lt;ESCALA!$E$7,"NI",IF(BK15&lt;ESCALA!$E$8,"EP",IF(BK15&lt;ESCALA!$E$9,"C",IF(BK15&lt;ESCALA!$E$10,"R","E"))))</f>
        <v>NI</v>
      </c>
      <c r="BD15" s="267" t="str">
        <f>IF(BL15&lt;ESCALA!$E$7,"NI",IF(BL15&lt;ESCALA!$E$8,"EP",IF(BL15&lt;ESCALA!$E$9,"C",IF(BL15&lt;ESCALA!$E$10,"R","E"))))</f>
        <v>NI</v>
      </c>
      <c r="BE15" s="267" t="str">
        <f>IF(BM15&lt;ESCALA!$E$7,"NI",IF(BM15&lt;ESCALA!$E$8,"EP",IF(BM15&lt;ESCALA!$E$9,"C",IF(BM15&lt;ESCALA!$E$10,"R","E"))))</f>
        <v>NI</v>
      </c>
      <c r="BF15" s="267" t="str">
        <f>IF(BN15&lt;ESCALA!$E$7,"NI",IF(BN15&lt;ESCALA!$E$8,"EP",IF(BN15&lt;ESCALA!$E$9,"C",IF(BN15&lt;ESCALA!$E$10,"R","E"))))</f>
        <v>NI</v>
      </c>
      <c r="BG15" s="267" t="str">
        <f>IF(BO15&lt;ESCALA!$E$7,"NI",IF(BO15&lt;ESCALA!$E$8,"EP",IF(BO15&lt;ESCALA!$E$9,"C",IF(BO15&lt;ESCALA!$E$10,"R","E"))))</f>
        <v>NI</v>
      </c>
      <c r="BH15" s="269" t="str">
        <f>IF(BP15&lt;ESCALA!$E$7,"NI",IF(BP15&lt;ESCALA!$E$8,"EP",IF(BP15&lt;ESCALA!$E$9,"C",IF(BP15&lt;ESCALA!$E$10,"R","E"))))</f>
        <v>NI</v>
      </c>
      <c r="BI15" s="263">
        <f>'4º DIV'!AY32</f>
        <v>0</v>
      </c>
      <c r="BJ15" s="264">
        <f>'4º DIV'!AZ32</f>
        <v>0</v>
      </c>
      <c r="BK15" s="264">
        <f>'4º DIV'!BA32</f>
        <v>0</v>
      </c>
      <c r="BL15" s="264">
        <f>'4º DIV'!BB32</f>
        <v>0</v>
      </c>
      <c r="BM15" s="264">
        <f>'4º DIV'!BC32</f>
        <v>0</v>
      </c>
      <c r="BN15" s="264">
        <f>'4º DIV'!BD32</f>
        <v>0</v>
      </c>
      <c r="BO15" s="264">
        <f>'4º DIV'!BE32</f>
        <v>0</v>
      </c>
      <c r="BP15" s="314">
        <f>'4º DIV'!BF32</f>
        <v>0</v>
      </c>
    </row>
    <row r="16" spans="1:68" ht="21" customHeight="1">
      <c r="A16" s="29">
        <v>3</v>
      </c>
      <c r="B16" s="30" t="s">
        <v>103</v>
      </c>
      <c r="C16" s="47"/>
      <c r="D16" s="48"/>
      <c r="E16" s="47"/>
      <c r="F16" s="47"/>
      <c r="G16" s="47"/>
      <c r="H16" s="47"/>
      <c r="I16" s="47"/>
      <c r="J16" s="49"/>
      <c r="K16" s="50"/>
      <c r="L16" s="48"/>
      <c r="M16" s="47"/>
      <c r="N16" s="47"/>
      <c r="O16" s="47"/>
      <c r="P16" s="47"/>
      <c r="Q16" s="47"/>
      <c r="R16" s="49"/>
      <c r="S16" s="50"/>
      <c r="T16" s="48"/>
      <c r="U16" s="47"/>
      <c r="V16" s="47"/>
      <c r="W16" s="47"/>
      <c r="X16" s="47"/>
      <c r="Y16" s="47"/>
      <c r="Z16" s="49"/>
      <c r="AA16" s="50"/>
      <c r="AB16" s="48"/>
      <c r="AC16" s="47"/>
      <c r="AD16" s="47"/>
      <c r="AE16" s="47"/>
      <c r="AF16" s="47"/>
      <c r="AG16" s="47"/>
      <c r="AH16" s="49"/>
      <c r="AI16" s="245"/>
      <c r="AJ16" s="50"/>
      <c r="AK16" s="48"/>
      <c r="AL16" s="47"/>
      <c r="AM16" s="47"/>
      <c r="AN16" s="47"/>
      <c r="AO16" s="47"/>
      <c r="AP16" s="47"/>
      <c r="AQ16" s="49"/>
      <c r="AR16" s="245"/>
      <c r="AS16" s="50"/>
      <c r="AT16" s="48"/>
      <c r="AU16" s="47"/>
      <c r="AV16" s="47"/>
      <c r="AW16" s="47"/>
      <c r="AX16" s="47"/>
      <c r="AY16" s="47"/>
      <c r="AZ16" s="47"/>
      <c r="BA16" s="268" t="str">
        <f>IF(BI16&lt;ESCALA!$E$7,"NI",IF(BI16&lt;ESCALA!$E$8,"EP",IF(BI16&lt;ESCALA!$E$9,"C",IF(BI16&lt;ESCALA!$E$10,"R","E"))))</f>
        <v>NI</v>
      </c>
      <c r="BB16" s="267" t="str">
        <f>IF(BJ16&lt;ESCALA!$E$7,"NI",IF(BJ16&lt;ESCALA!$E$8,"EP",IF(BJ16&lt;ESCALA!$E$9,"C",IF(BJ16&lt;ESCALA!$E$10,"R","E"))))</f>
        <v>NI</v>
      </c>
      <c r="BC16" s="267" t="str">
        <f>IF(BK16&lt;ESCALA!$E$7,"NI",IF(BK16&lt;ESCALA!$E$8,"EP",IF(BK16&lt;ESCALA!$E$9,"C",IF(BK16&lt;ESCALA!$E$10,"R","E"))))</f>
        <v>NI</v>
      </c>
      <c r="BD16" s="267" t="str">
        <f>IF(BL16&lt;ESCALA!$E$7,"NI",IF(BL16&lt;ESCALA!$E$8,"EP",IF(BL16&lt;ESCALA!$E$9,"C",IF(BL16&lt;ESCALA!$E$10,"R","E"))))</f>
        <v>NI</v>
      </c>
      <c r="BE16" s="267" t="str">
        <f>IF(BM16&lt;ESCALA!$E$7,"NI",IF(BM16&lt;ESCALA!$E$8,"EP",IF(BM16&lt;ESCALA!$E$9,"C",IF(BM16&lt;ESCALA!$E$10,"R","E"))))</f>
        <v>NI</v>
      </c>
      <c r="BF16" s="267" t="str">
        <f>IF(BN16&lt;ESCALA!$E$7,"NI",IF(BN16&lt;ESCALA!$E$8,"EP",IF(BN16&lt;ESCALA!$E$9,"C",IF(BN16&lt;ESCALA!$E$10,"R","E"))))</f>
        <v>NI</v>
      </c>
      <c r="BG16" s="267" t="str">
        <f>IF(BO16&lt;ESCALA!$E$7,"NI",IF(BO16&lt;ESCALA!$E$8,"EP",IF(BO16&lt;ESCALA!$E$9,"C",IF(BO16&lt;ESCALA!$E$10,"R","E"))))</f>
        <v>NI</v>
      </c>
      <c r="BH16" s="269" t="str">
        <f>IF(BP16&lt;ESCALA!$E$7,"NI",IF(BP16&lt;ESCALA!$E$8,"EP",IF(BP16&lt;ESCALA!$E$9,"C",IF(BP16&lt;ESCALA!$E$10,"R","E"))))</f>
        <v>NI</v>
      </c>
      <c r="BI16" s="263">
        <f>'4º DIV'!AY33</f>
        <v>0</v>
      </c>
      <c r="BJ16" s="264">
        <f>'4º DIV'!AZ33</f>
        <v>0</v>
      </c>
      <c r="BK16" s="264">
        <f>'4º DIV'!BA33</f>
        <v>0</v>
      </c>
      <c r="BL16" s="264">
        <f>'4º DIV'!BB33</f>
        <v>0</v>
      </c>
      <c r="BM16" s="264">
        <f>'4º DIV'!BC33</f>
        <v>0</v>
      </c>
      <c r="BN16" s="264">
        <f>'4º DIV'!BD33</f>
        <v>0</v>
      </c>
      <c r="BO16" s="264">
        <f>'4º DIV'!BE33</f>
        <v>0</v>
      </c>
      <c r="BP16" s="314">
        <f>'4º DIV'!BF33</f>
        <v>0</v>
      </c>
    </row>
    <row r="17" spans="1:68" ht="22" customHeight="1">
      <c r="A17" s="29">
        <v>4</v>
      </c>
      <c r="B17" s="28" t="s">
        <v>104</v>
      </c>
      <c r="C17" s="44"/>
      <c r="D17" s="43"/>
      <c r="E17" s="44"/>
      <c r="F17" s="44"/>
      <c r="G17" s="44"/>
      <c r="H17" s="44"/>
      <c r="I17" s="44"/>
      <c r="J17" s="45"/>
      <c r="K17" s="51"/>
      <c r="L17" s="43"/>
      <c r="M17" s="44"/>
      <c r="N17" s="44"/>
      <c r="O17" s="44"/>
      <c r="P17" s="44"/>
      <c r="Q17" s="44"/>
      <c r="R17" s="45"/>
      <c r="S17" s="51"/>
      <c r="T17" s="43"/>
      <c r="U17" s="44"/>
      <c r="V17" s="44"/>
      <c r="W17" s="44"/>
      <c r="X17" s="44"/>
      <c r="Y17" s="44"/>
      <c r="Z17" s="45"/>
      <c r="AA17" s="51"/>
      <c r="AB17" s="43"/>
      <c r="AC17" s="44"/>
      <c r="AD17" s="44"/>
      <c r="AE17" s="44"/>
      <c r="AF17" s="44"/>
      <c r="AG17" s="44"/>
      <c r="AH17" s="45"/>
      <c r="AI17" s="246"/>
      <c r="AJ17" s="51"/>
      <c r="AK17" s="43"/>
      <c r="AL17" s="44"/>
      <c r="AM17" s="44"/>
      <c r="AN17" s="44"/>
      <c r="AO17" s="44"/>
      <c r="AP17" s="44"/>
      <c r="AQ17" s="45"/>
      <c r="AR17" s="246"/>
      <c r="AS17" s="51"/>
      <c r="AT17" s="43"/>
      <c r="AU17" s="44"/>
      <c r="AV17" s="44"/>
      <c r="AW17" s="44"/>
      <c r="AX17" s="44"/>
      <c r="AY17" s="44"/>
      <c r="AZ17" s="44"/>
      <c r="BA17" s="268" t="str">
        <f>IF(BI17&lt;ESCALA!$E$7,"NI",IF(BI17&lt;ESCALA!$E$8,"EP",IF(BI17&lt;ESCALA!$E$9,"C",IF(BI17&lt;ESCALA!$E$10,"R","E"))))</f>
        <v>NI</v>
      </c>
      <c r="BB17" s="267" t="str">
        <f>IF(BJ17&lt;ESCALA!$E$7,"NI",IF(BJ17&lt;ESCALA!$E$8,"EP",IF(BJ17&lt;ESCALA!$E$9,"C",IF(BJ17&lt;ESCALA!$E$10,"R","E"))))</f>
        <v>NI</v>
      </c>
      <c r="BC17" s="267" t="str">
        <f>IF(BK17&lt;ESCALA!$E$7,"NI",IF(BK17&lt;ESCALA!$E$8,"EP",IF(BK17&lt;ESCALA!$E$9,"C",IF(BK17&lt;ESCALA!$E$10,"R","E"))))</f>
        <v>NI</v>
      </c>
      <c r="BD17" s="267" t="str">
        <f>IF(BL17&lt;ESCALA!$E$7,"NI",IF(BL17&lt;ESCALA!$E$8,"EP",IF(BL17&lt;ESCALA!$E$9,"C",IF(BL17&lt;ESCALA!$E$10,"R","E"))))</f>
        <v>NI</v>
      </c>
      <c r="BE17" s="267" t="str">
        <f>IF(BM17&lt;ESCALA!$E$7,"NI",IF(BM17&lt;ESCALA!$E$8,"EP",IF(BM17&lt;ESCALA!$E$9,"C",IF(BM17&lt;ESCALA!$E$10,"R","E"))))</f>
        <v>NI</v>
      </c>
      <c r="BF17" s="267" t="str">
        <f>IF(BN17&lt;ESCALA!$E$7,"NI",IF(BN17&lt;ESCALA!$E$8,"EP",IF(BN17&lt;ESCALA!$E$9,"C",IF(BN17&lt;ESCALA!$E$10,"R","E"))))</f>
        <v>NI</v>
      </c>
      <c r="BG17" s="267" t="str">
        <f>IF(BO17&lt;ESCALA!$E$7,"NI",IF(BO17&lt;ESCALA!$E$8,"EP",IF(BO17&lt;ESCALA!$E$9,"C",IF(BO17&lt;ESCALA!$E$10,"R","E"))))</f>
        <v>NI</v>
      </c>
      <c r="BH17" s="269" t="str">
        <f>IF(BP17&lt;ESCALA!$E$7,"NI",IF(BP17&lt;ESCALA!$E$8,"EP",IF(BP17&lt;ESCALA!$E$9,"C",IF(BP17&lt;ESCALA!$E$10,"R","E"))))</f>
        <v>NI</v>
      </c>
      <c r="BI17" s="263">
        <f>'4º DIV'!AY34</f>
        <v>0</v>
      </c>
      <c r="BJ17" s="264">
        <f>'4º DIV'!AZ34</f>
        <v>0</v>
      </c>
      <c r="BK17" s="264">
        <f>'4º DIV'!BA34</f>
        <v>0</v>
      </c>
      <c r="BL17" s="264">
        <f>'4º DIV'!BB34</f>
        <v>0</v>
      </c>
      <c r="BM17" s="264">
        <f>'4º DIV'!BC34</f>
        <v>0</v>
      </c>
      <c r="BN17" s="264">
        <f>'4º DIV'!BD34</f>
        <v>0</v>
      </c>
      <c r="BO17" s="264">
        <f>'4º DIV'!BE34</f>
        <v>0</v>
      </c>
      <c r="BP17" s="314">
        <f>'4º DIV'!BF34</f>
        <v>0</v>
      </c>
    </row>
    <row r="18" spans="1:68" ht="21" customHeight="1">
      <c r="A18" s="66">
        <v>5</v>
      </c>
      <c r="B18" s="30" t="s">
        <v>105</v>
      </c>
      <c r="C18" s="52"/>
      <c r="D18" s="48"/>
      <c r="E18" s="52"/>
      <c r="F18" s="52"/>
      <c r="G18" s="52"/>
      <c r="H18" s="52"/>
      <c r="I18" s="52"/>
      <c r="J18" s="53"/>
      <c r="K18" s="54"/>
      <c r="L18" s="48"/>
      <c r="M18" s="52"/>
      <c r="N18" s="52"/>
      <c r="O18" s="52"/>
      <c r="P18" s="52"/>
      <c r="Q18" s="52"/>
      <c r="R18" s="53"/>
      <c r="S18" s="54"/>
      <c r="T18" s="48"/>
      <c r="U18" s="52"/>
      <c r="V18" s="52"/>
      <c r="W18" s="52"/>
      <c r="X18" s="52"/>
      <c r="Y18" s="52"/>
      <c r="Z18" s="53"/>
      <c r="AA18" s="54"/>
      <c r="AB18" s="48"/>
      <c r="AC18" s="52"/>
      <c r="AD18" s="52"/>
      <c r="AE18" s="52"/>
      <c r="AF18" s="52"/>
      <c r="AG18" s="52"/>
      <c r="AH18" s="53"/>
      <c r="AI18" s="247"/>
      <c r="AJ18" s="54"/>
      <c r="AK18" s="48"/>
      <c r="AL18" s="52"/>
      <c r="AM18" s="52"/>
      <c r="AN18" s="52"/>
      <c r="AO18" s="52"/>
      <c r="AP18" s="52"/>
      <c r="AQ18" s="53"/>
      <c r="AR18" s="247"/>
      <c r="AS18" s="54"/>
      <c r="AT18" s="48"/>
      <c r="AU18" s="52"/>
      <c r="AV18" s="52"/>
      <c r="AW18" s="52"/>
      <c r="AX18" s="52"/>
      <c r="AY18" s="52"/>
      <c r="AZ18" s="52"/>
      <c r="BA18" s="268" t="str">
        <f>IF(BI18&lt;ESCALA!$E$7,"NI",IF(BI18&lt;ESCALA!$E$8,"EP",IF(BI18&lt;ESCALA!$E$9,"C",IF(BI18&lt;ESCALA!$E$10,"R","E"))))</f>
        <v>NI</v>
      </c>
      <c r="BB18" s="267" t="str">
        <f>IF(BJ18&lt;ESCALA!$E$7,"NI",IF(BJ18&lt;ESCALA!$E$8,"EP",IF(BJ18&lt;ESCALA!$E$9,"C",IF(BJ18&lt;ESCALA!$E$10,"R","E"))))</f>
        <v>NI</v>
      </c>
      <c r="BC18" s="267" t="str">
        <f>IF(BK18&lt;ESCALA!$E$7,"NI",IF(BK18&lt;ESCALA!$E$8,"EP",IF(BK18&lt;ESCALA!$E$9,"C",IF(BK18&lt;ESCALA!$E$10,"R","E"))))</f>
        <v>NI</v>
      </c>
      <c r="BD18" s="267" t="str">
        <f>IF(BL18&lt;ESCALA!$E$7,"NI",IF(BL18&lt;ESCALA!$E$8,"EP",IF(BL18&lt;ESCALA!$E$9,"C",IF(BL18&lt;ESCALA!$E$10,"R","E"))))</f>
        <v>NI</v>
      </c>
      <c r="BE18" s="267" t="str">
        <f>IF(BM18&lt;ESCALA!$E$7,"NI",IF(BM18&lt;ESCALA!$E$8,"EP",IF(BM18&lt;ESCALA!$E$9,"C",IF(BM18&lt;ESCALA!$E$10,"R","E"))))</f>
        <v>NI</v>
      </c>
      <c r="BF18" s="267" t="str">
        <f>IF(BN18&lt;ESCALA!$E$7,"NI",IF(BN18&lt;ESCALA!$E$8,"EP",IF(BN18&lt;ESCALA!$E$9,"C",IF(BN18&lt;ESCALA!$E$10,"R","E"))))</f>
        <v>NI</v>
      </c>
      <c r="BG18" s="267" t="str">
        <f>IF(BO18&lt;ESCALA!$E$7,"NI",IF(BO18&lt;ESCALA!$E$8,"EP",IF(BO18&lt;ESCALA!$E$9,"C",IF(BO18&lt;ESCALA!$E$10,"R","E"))))</f>
        <v>NI</v>
      </c>
      <c r="BH18" s="269" t="str">
        <f>IF(BP18&lt;ESCALA!$E$7,"NI",IF(BP18&lt;ESCALA!$E$8,"EP",IF(BP18&lt;ESCALA!$E$9,"C",IF(BP18&lt;ESCALA!$E$10,"R","E"))))</f>
        <v>NI</v>
      </c>
      <c r="BI18" s="263">
        <f>'4º DIV'!AY35</f>
        <v>0</v>
      </c>
      <c r="BJ18" s="264">
        <f>'4º DIV'!AZ35</f>
        <v>0</v>
      </c>
      <c r="BK18" s="264">
        <f>'4º DIV'!BA35</f>
        <v>0</v>
      </c>
      <c r="BL18" s="264">
        <f>'4º DIV'!BB35</f>
        <v>0</v>
      </c>
      <c r="BM18" s="264">
        <f>'4º DIV'!BC35</f>
        <v>0</v>
      </c>
      <c r="BN18" s="264">
        <f>'4º DIV'!BD35</f>
        <v>0</v>
      </c>
      <c r="BO18" s="264">
        <f>'4º DIV'!BE35</f>
        <v>0</v>
      </c>
      <c r="BP18" s="314">
        <f>'4º DIV'!BF35</f>
        <v>0</v>
      </c>
    </row>
    <row r="19" spans="1:68" ht="21" customHeight="1">
      <c r="A19" s="29">
        <v>6</v>
      </c>
      <c r="B19" s="28" t="s">
        <v>106</v>
      </c>
      <c r="C19" s="44"/>
      <c r="D19" s="44"/>
      <c r="E19" s="44"/>
      <c r="F19" s="44"/>
      <c r="G19" s="44"/>
      <c r="H19" s="44"/>
      <c r="I19" s="44"/>
      <c r="J19" s="45"/>
      <c r="K19" s="51"/>
      <c r="L19" s="44"/>
      <c r="M19" s="44"/>
      <c r="N19" s="44"/>
      <c r="O19" s="44"/>
      <c r="P19" s="44"/>
      <c r="Q19" s="44"/>
      <c r="R19" s="45"/>
      <c r="S19" s="51"/>
      <c r="T19" s="44"/>
      <c r="U19" s="44"/>
      <c r="V19" s="44"/>
      <c r="W19" s="44"/>
      <c r="X19" s="44"/>
      <c r="Y19" s="44"/>
      <c r="Z19" s="45"/>
      <c r="AA19" s="51"/>
      <c r="AB19" s="44"/>
      <c r="AC19" s="44"/>
      <c r="AD19" s="44"/>
      <c r="AE19" s="44"/>
      <c r="AF19" s="44"/>
      <c r="AG19" s="44"/>
      <c r="AH19" s="45"/>
      <c r="AI19" s="246"/>
      <c r="AJ19" s="51"/>
      <c r="AK19" s="44"/>
      <c r="AL19" s="44"/>
      <c r="AM19" s="44"/>
      <c r="AN19" s="44"/>
      <c r="AO19" s="44"/>
      <c r="AP19" s="44"/>
      <c r="AQ19" s="45"/>
      <c r="AR19" s="246"/>
      <c r="AS19" s="51"/>
      <c r="AT19" s="44"/>
      <c r="AU19" s="44"/>
      <c r="AV19" s="44"/>
      <c r="AW19" s="44"/>
      <c r="AX19" s="44"/>
      <c r="AY19" s="44"/>
      <c r="AZ19" s="44"/>
      <c r="BA19" s="268" t="str">
        <f>IF(BI19&lt;ESCALA!$E$7,"NI",IF(BI19&lt;ESCALA!$E$8,"EP",IF(BI19&lt;ESCALA!$E$9,"C",IF(BI19&lt;ESCALA!$E$10,"R","E"))))</f>
        <v>NI</v>
      </c>
      <c r="BB19" s="267" t="str">
        <f>IF(BJ19&lt;ESCALA!$E$7,"NI",IF(BJ19&lt;ESCALA!$E$8,"EP",IF(BJ19&lt;ESCALA!$E$9,"C",IF(BJ19&lt;ESCALA!$E$10,"R","E"))))</f>
        <v>NI</v>
      </c>
      <c r="BC19" s="267" t="str">
        <f>IF(BK19&lt;ESCALA!$E$7,"NI",IF(BK19&lt;ESCALA!$E$8,"EP",IF(BK19&lt;ESCALA!$E$9,"C",IF(BK19&lt;ESCALA!$E$10,"R","E"))))</f>
        <v>NI</v>
      </c>
      <c r="BD19" s="267" t="str">
        <f>IF(BL19&lt;ESCALA!$E$7,"NI",IF(BL19&lt;ESCALA!$E$8,"EP",IF(BL19&lt;ESCALA!$E$9,"C",IF(BL19&lt;ESCALA!$E$10,"R","E"))))</f>
        <v>NI</v>
      </c>
      <c r="BE19" s="267" t="str">
        <f>IF(BM19&lt;ESCALA!$E$7,"NI",IF(BM19&lt;ESCALA!$E$8,"EP",IF(BM19&lt;ESCALA!$E$9,"C",IF(BM19&lt;ESCALA!$E$10,"R","E"))))</f>
        <v>NI</v>
      </c>
      <c r="BF19" s="267" t="str">
        <f>IF(BN19&lt;ESCALA!$E$7,"NI",IF(BN19&lt;ESCALA!$E$8,"EP",IF(BN19&lt;ESCALA!$E$9,"C",IF(BN19&lt;ESCALA!$E$10,"R","E"))))</f>
        <v>NI</v>
      </c>
      <c r="BG19" s="267" t="str">
        <f>IF(BO19&lt;ESCALA!$E$7,"NI",IF(BO19&lt;ESCALA!$E$8,"EP",IF(BO19&lt;ESCALA!$E$9,"C",IF(BO19&lt;ESCALA!$E$10,"R","E"))))</f>
        <v>NI</v>
      </c>
      <c r="BH19" s="269" t="str">
        <f>IF(BP19&lt;ESCALA!$E$7,"NI",IF(BP19&lt;ESCALA!$E$8,"EP",IF(BP19&lt;ESCALA!$E$9,"C",IF(BP19&lt;ESCALA!$E$10,"R","E"))))</f>
        <v>NI</v>
      </c>
      <c r="BI19" s="263">
        <f>'4º DIV'!AY36</f>
        <v>0</v>
      </c>
      <c r="BJ19" s="264">
        <f>'4º DIV'!AZ36</f>
        <v>0</v>
      </c>
      <c r="BK19" s="264">
        <f>'4º DIV'!BA36</f>
        <v>0</v>
      </c>
      <c r="BL19" s="264">
        <f>'4º DIV'!BB36</f>
        <v>0</v>
      </c>
      <c r="BM19" s="264">
        <f>'4º DIV'!BC36</f>
        <v>0</v>
      </c>
      <c r="BN19" s="264">
        <f>'4º DIV'!BD36</f>
        <v>0</v>
      </c>
      <c r="BO19" s="264">
        <f>'4º DIV'!BE36</f>
        <v>0</v>
      </c>
      <c r="BP19" s="314">
        <f>'4º DIV'!BF36</f>
        <v>0</v>
      </c>
    </row>
    <row r="20" spans="1:68" ht="21" customHeight="1">
      <c r="A20" s="29">
        <v>7</v>
      </c>
      <c r="B20" s="30" t="s">
        <v>107</v>
      </c>
      <c r="C20" s="52"/>
      <c r="D20" s="48"/>
      <c r="E20" s="52"/>
      <c r="F20" s="52"/>
      <c r="G20" s="52"/>
      <c r="H20" s="52"/>
      <c r="I20" s="52"/>
      <c r="J20" s="53"/>
      <c r="K20" s="54"/>
      <c r="L20" s="48"/>
      <c r="M20" s="52"/>
      <c r="N20" s="52"/>
      <c r="O20" s="52"/>
      <c r="P20" s="52"/>
      <c r="Q20" s="52"/>
      <c r="R20" s="53"/>
      <c r="S20" s="54"/>
      <c r="T20" s="48"/>
      <c r="U20" s="52"/>
      <c r="V20" s="52"/>
      <c r="W20" s="52"/>
      <c r="X20" s="52"/>
      <c r="Y20" s="52"/>
      <c r="Z20" s="53"/>
      <c r="AA20" s="54"/>
      <c r="AB20" s="48"/>
      <c r="AC20" s="52"/>
      <c r="AD20" s="52"/>
      <c r="AE20" s="52"/>
      <c r="AF20" s="52"/>
      <c r="AG20" s="52"/>
      <c r="AH20" s="53"/>
      <c r="AI20" s="247"/>
      <c r="AJ20" s="54"/>
      <c r="AK20" s="48"/>
      <c r="AL20" s="52"/>
      <c r="AM20" s="52"/>
      <c r="AN20" s="52"/>
      <c r="AO20" s="52"/>
      <c r="AP20" s="52"/>
      <c r="AQ20" s="53"/>
      <c r="AR20" s="247"/>
      <c r="AS20" s="54"/>
      <c r="AT20" s="48"/>
      <c r="AU20" s="52"/>
      <c r="AV20" s="52"/>
      <c r="AW20" s="52"/>
      <c r="AX20" s="52"/>
      <c r="AY20" s="52"/>
      <c r="AZ20" s="52"/>
      <c r="BA20" s="268" t="str">
        <f>IF(BI20&lt;ESCALA!$E$7,"NI",IF(BI20&lt;ESCALA!$E$8,"EP",IF(BI20&lt;ESCALA!$E$9,"C",IF(BI20&lt;ESCALA!$E$10,"R","E"))))</f>
        <v>NI</v>
      </c>
      <c r="BB20" s="267" t="str">
        <f>IF(BJ20&lt;ESCALA!$E$7,"NI",IF(BJ20&lt;ESCALA!$E$8,"EP",IF(BJ20&lt;ESCALA!$E$9,"C",IF(BJ20&lt;ESCALA!$E$10,"R","E"))))</f>
        <v>NI</v>
      </c>
      <c r="BC20" s="267" t="str">
        <f>IF(BK20&lt;ESCALA!$E$7,"NI",IF(BK20&lt;ESCALA!$E$8,"EP",IF(BK20&lt;ESCALA!$E$9,"C",IF(BK20&lt;ESCALA!$E$10,"R","E"))))</f>
        <v>NI</v>
      </c>
      <c r="BD20" s="267" t="str">
        <f>IF(BL20&lt;ESCALA!$E$7,"NI",IF(BL20&lt;ESCALA!$E$8,"EP",IF(BL20&lt;ESCALA!$E$9,"C",IF(BL20&lt;ESCALA!$E$10,"R","E"))))</f>
        <v>NI</v>
      </c>
      <c r="BE20" s="267" t="str">
        <f>IF(BM20&lt;ESCALA!$E$7,"NI",IF(BM20&lt;ESCALA!$E$8,"EP",IF(BM20&lt;ESCALA!$E$9,"C",IF(BM20&lt;ESCALA!$E$10,"R","E"))))</f>
        <v>NI</v>
      </c>
      <c r="BF20" s="267" t="str">
        <f>IF(BN20&lt;ESCALA!$E$7,"NI",IF(BN20&lt;ESCALA!$E$8,"EP",IF(BN20&lt;ESCALA!$E$9,"C",IF(BN20&lt;ESCALA!$E$10,"R","E"))))</f>
        <v>NI</v>
      </c>
      <c r="BG20" s="267" t="str">
        <f>IF(BO20&lt;ESCALA!$E$7,"NI",IF(BO20&lt;ESCALA!$E$8,"EP",IF(BO20&lt;ESCALA!$E$9,"C",IF(BO20&lt;ESCALA!$E$10,"R","E"))))</f>
        <v>NI</v>
      </c>
      <c r="BH20" s="269" t="str">
        <f>IF(BP20&lt;ESCALA!$E$7,"NI",IF(BP20&lt;ESCALA!$E$8,"EP",IF(BP20&lt;ESCALA!$E$9,"C",IF(BP20&lt;ESCALA!$E$10,"R","E"))))</f>
        <v>NI</v>
      </c>
      <c r="BI20" s="263">
        <f>'4º DIV'!AY37</f>
        <v>0</v>
      </c>
      <c r="BJ20" s="264">
        <f>'4º DIV'!AZ37</f>
        <v>0</v>
      </c>
      <c r="BK20" s="264">
        <f>'4º DIV'!BA37</f>
        <v>0</v>
      </c>
      <c r="BL20" s="264">
        <f>'4º DIV'!BB37</f>
        <v>0</v>
      </c>
      <c r="BM20" s="264">
        <f>'4º DIV'!BC37</f>
        <v>0</v>
      </c>
      <c r="BN20" s="264">
        <f>'4º DIV'!BD37</f>
        <v>0</v>
      </c>
      <c r="BO20" s="264">
        <f>'4º DIV'!BE37</f>
        <v>0</v>
      </c>
      <c r="BP20" s="314">
        <f>'4º DIV'!BF37</f>
        <v>0</v>
      </c>
    </row>
    <row r="21" spans="1:68" ht="21" customHeight="1">
      <c r="A21" s="66">
        <v>8</v>
      </c>
      <c r="B21" s="28" t="s">
        <v>108</v>
      </c>
      <c r="C21" s="44"/>
      <c r="D21" s="43"/>
      <c r="E21" s="44"/>
      <c r="F21" s="44"/>
      <c r="G21" s="44"/>
      <c r="H21" s="44"/>
      <c r="I21" s="44"/>
      <c r="J21" s="45"/>
      <c r="K21" s="51"/>
      <c r="L21" s="43"/>
      <c r="M21" s="44"/>
      <c r="N21" s="44"/>
      <c r="O21" s="44"/>
      <c r="P21" s="44"/>
      <c r="Q21" s="44"/>
      <c r="R21" s="45"/>
      <c r="S21" s="51"/>
      <c r="T21" s="43"/>
      <c r="U21" s="44"/>
      <c r="V21" s="44"/>
      <c r="W21" s="44"/>
      <c r="X21" s="44"/>
      <c r="Y21" s="44"/>
      <c r="Z21" s="45"/>
      <c r="AA21" s="51"/>
      <c r="AB21" s="43"/>
      <c r="AC21" s="44"/>
      <c r="AD21" s="44"/>
      <c r="AE21" s="44"/>
      <c r="AF21" s="44"/>
      <c r="AG21" s="44"/>
      <c r="AH21" s="45"/>
      <c r="AI21" s="246"/>
      <c r="AJ21" s="51"/>
      <c r="AK21" s="43"/>
      <c r="AL21" s="44"/>
      <c r="AM21" s="44"/>
      <c r="AN21" s="44"/>
      <c r="AO21" s="44"/>
      <c r="AP21" s="44"/>
      <c r="AQ21" s="45"/>
      <c r="AR21" s="246"/>
      <c r="AS21" s="51"/>
      <c r="AT21" s="43"/>
      <c r="AU21" s="44"/>
      <c r="AV21" s="44"/>
      <c r="AW21" s="44"/>
      <c r="AX21" s="44"/>
      <c r="AY21" s="44"/>
      <c r="AZ21" s="44"/>
      <c r="BA21" s="268" t="str">
        <f>IF(BI21&lt;ESCALA!$E$7,"NI",IF(BI21&lt;ESCALA!$E$8,"EP",IF(BI21&lt;ESCALA!$E$9,"C",IF(BI21&lt;ESCALA!$E$10,"R","E"))))</f>
        <v>NI</v>
      </c>
      <c r="BB21" s="267" t="str">
        <f>IF(BJ21&lt;ESCALA!$E$7,"NI",IF(BJ21&lt;ESCALA!$E$8,"EP",IF(BJ21&lt;ESCALA!$E$9,"C",IF(BJ21&lt;ESCALA!$E$10,"R","E"))))</f>
        <v>NI</v>
      </c>
      <c r="BC21" s="267" t="str">
        <f>IF(BK21&lt;ESCALA!$E$7,"NI",IF(BK21&lt;ESCALA!$E$8,"EP",IF(BK21&lt;ESCALA!$E$9,"C",IF(BK21&lt;ESCALA!$E$10,"R","E"))))</f>
        <v>NI</v>
      </c>
      <c r="BD21" s="267" t="str">
        <f>IF(BL21&lt;ESCALA!$E$7,"NI",IF(BL21&lt;ESCALA!$E$8,"EP",IF(BL21&lt;ESCALA!$E$9,"C",IF(BL21&lt;ESCALA!$E$10,"R","E"))))</f>
        <v>NI</v>
      </c>
      <c r="BE21" s="267" t="str">
        <f>IF(BM21&lt;ESCALA!$E$7,"NI",IF(BM21&lt;ESCALA!$E$8,"EP",IF(BM21&lt;ESCALA!$E$9,"C",IF(BM21&lt;ESCALA!$E$10,"R","E"))))</f>
        <v>NI</v>
      </c>
      <c r="BF21" s="267" t="str">
        <f>IF(BN21&lt;ESCALA!$E$7,"NI",IF(BN21&lt;ESCALA!$E$8,"EP",IF(BN21&lt;ESCALA!$E$9,"C",IF(BN21&lt;ESCALA!$E$10,"R","E"))))</f>
        <v>NI</v>
      </c>
      <c r="BG21" s="267" t="str">
        <f>IF(BO21&lt;ESCALA!$E$7,"NI",IF(BO21&lt;ESCALA!$E$8,"EP",IF(BO21&lt;ESCALA!$E$9,"C",IF(BO21&lt;ESCALA!$E$10,"R","E"))))</f>
        <v>NI</v>
      </c>
      <c r="BH21" s="269" t="str">
        <f>IF(BP21&lt;ESCALA!$E$7,"NI",IF(BP21&lt;ESCALA!$E$8,"EP",IF(BP21&lt;ESCALA!$E$9,"C",IF(BP21&lt;ESCALA!$E$10,"R","E"))))</f>
        <v>NI</v>
      </c>
      <c r="BI21" s="263">
        <f>'4º DIV'!AY38</f>
        <v>0</v>
      </c>
      <c r="BJ21" s="264">
        <f>'4º DIV'!AZ38</f>
        <v>0</v>
      </c>
      <c r="BK21" s="264">
        <f>'4º DIV'!BA38</f>
        <v>0</v>
      </c>
      <c r="BL21" s="264">
        <f>'4º DIV'!BB38</f>
        <v>0</v>
      </c>
      <c r="BM21" s="264">
        <f>'4º DIV'!BC38</f>
        <v>0</v>
      </c>
      <c r="BN21" s="264">
        <f>'4º DIV'!BD38</f>
        <v>0</v>
      </c>
      <c r="BO21" s="264">
        <f>'4º DIV'!BE38</f>
        <v>0</v>
      </c>
      <c r="BP21" s="314">
        <f>'4º DIV'!BF38</f>
        <v>0</v>
      </c>
    </row>
    <row r="22" spans="1:68" ht="21" customHeight="1">
      <c r="A22" s="29">
        <v>9</v>
      </c>
      <c r="B22" s="30" t="s">
        <v>109</v>
      </c>
      <c r="C22" s="52"/>
      <c r="D22" s="48"/>
      <c r="E22" s="52"/>
      <c r="F22" s="52"/>
      <c r="G22" s="52"/>
      <c r="H22" s="52"/>
      <c r="I22" s="52"/>
      <c r="J22" s="53"/>
      <c r="K22" s="54"/>
      <c r="L22" s="48"/>
      <c r="M22" s="52"/>
      <c r="N22" s="52"/>
      <c r="O22" s="52"/>
      <c r="P22" s="52"/>
      <c r="Q22" s="52"/>
      <c r="R22" s="53"/>
      <c r="S22" s="54"/>
      <c r="T22" s="48"/>
      <c r="U22" s="52"/>
      <c r="V22" s="52"/>
      <c r="W22" s="52"/>
      <c r="X22" s="52"/>
      <c r="Y22" s="52"/>
      <c r="Z22" s="53"/>
      <c r="AA22" s="54"/>
      <c r="AB22" s="48"/>
      <c r="AC22" s="52"/>
      <c r="AD22" s="52"/>
      <c r="AE22" s="52"/>
      <c r="AF22" s="52"/>
      <c r="AG22" s="52"/>
      <c r="AH22" s="53"/>
      <c r="AI22" s="247"/>
      <c r="AJ22" s="54"/>
      <c r="AK22" s="48"/>
      <c r="AL22" s="52"/>
      <c r="AM22" s="52"/>
      <c r="AN22" s="52"/>
      <c r="AO22" s="52"/>
      <c r="AP22" s="52"/>
      <c r="AQ22" s="53"/>
      <c r="AR22" s="247"/>
      <c r="AS22" s="54"/>
      <c r="AT22" s="48"/>
      <c r="AU22" s="52"/>
      <c r="AV22" s="52"/>
      <c r="AW22" s="52"/>
      <c r="AX22" s="52"/>
      <c r="AY22" s="52"/>
      <c r="AZ22" s="52"/>
      <c r="BA22" s="268" t="str">
        <f>IF(BI22&lt;ESCALA!$E$7,"NI",IF(BI22&lt;ESCALA!$E$8,"EP",IF(BI22&lt;ESCALA!$E$9,"C",IF(BI22&lt;ESCALA!$E$10,"R","E"))))</f>
        <v>NI</v>
      </c>
      <c r="BB22" s="267" t="str">
        <f>IF(BJ22&lt;ESCALA!$E$7,"NI",IF(BJ22&lt;ESCALA!$E$8,"EP",IF(BJ22&lt;ESCALA!$E$9,"C",IF(BJ22&lt;ESCALA!$E$10,"R","E"))))</f>
        <v>NI</v>
      </c>
      <c r="BC22" s="267" t="str">
        <f>IF(BK22&lt;ESCALA!$E$7,"NI",IF(BK22&lt;ESCALA!$E$8,"EP",IF(BK22&lt;ESCALA!$E$9,"C",IF(BK22&lt;ESCALA!$E$10,"R","E"))))</f>
        <v>NI</v>
      </c>
      <c r="BD22" s="267" t="str">
        <f>IF(BL22&lt;ESCALA!$E$7,"NI",IF(BL22&lt;ESCALA!$E$8,"EP",IF(BL22&lt;ESCALA!$E$9,"C",IF(BL22&lt;ESCALA!$E$10,"R","E"))))</f>
        <v>NI</v>
      </c>
      <c r="BE22" s="267" t="str">
        <f>IF(BM22&lt;ESCALA!$E$7,"NI",IF(BM22&lt;ESCALA!$E$8,"EP",IF(BM22&lt;ESCALA!$E$9,"C",IF(BM22&lt;ESCALA!$E$10,"R","E"))))</f>
        <v>NI</v>
      </c>
      <c r="BF22" s="267" t="str">
        <f>IF(BN22&lt;ESCALA!$E$7,"NI",IF(BN22&lt;ESCALA!$E$8,"EP",IF(BN22&lt;ESCALA!$E$9,"C",IF(BN22&lt;ESCALA!$E$10,"R","E"))))</f>
        <v>NI</v>
      </c>
      <c r="BG22" s="267" t="str">
        <f>IF(BO22&lt;ESCALA!$E$7,"NI",IF(BO22&lt;ESCALA!$E$8,"EP",IF(BO22&lt;ESCALA!$E$9,"C",IF(BO22&lt;ESCALA!$E$10,"R","E"))))</f>
        <v>NI</v>
      </c>
      <c r="BH22" s="269" t="str">
        <f>IF(BP22&lt;ESCALA!$E$7,"NI",IF(BP22&lt;ESCALA!$E$8,"EP",IF(BP22&lt;ESCALA!$E$9,"C",IF(BP22&lt;ESCALA!$E$10,"R","E"))))</f>
        <v>NI</v>
      </c>
      <c r="BI22" s="263">
        <f>'4º DIV'!AY39</f>
        <v>0</v>
      </c>
      <c r="BJ22" s="264">
        <f>'4º DIV'!AZ39</f>
        <v>0</v>
      </c>
      <c r="BK22" s="264">
        <f>'4º DIV'!BA39</f>
        <v>0</v>
      </c>
      <c r="BL22" s="264">
        <f>'4º DIV'!BB39</f>
        <v>0</v>
      </c>
      <c r="BM22" s="264">
        <f>'4º DIV'!BC39</f>
        <v>0</v>
      </c>
      <c r="BN22" s="264">
        <f>'4º DIV'!BD39</f>
        <v>0</v>
      </c>
      <c r="BO22" s="264">
        <f>'4º DIV'!BE39</f>
        <v>0</v>
      </c>
      <c r="BP22" s="314">
        <f>'4º DIV'!BF39</f>
        <v>0</v>
      </c>
    </row>
    <row r="23" spans="1:68" ht="21" customHeight="1">
      <c r="A23" s="29">
        <v>10</v>
      </c>
      <c r="B23" s="28" t="s">
        <v>110</v>
      </c>
      <c r="C23" s="44"/>
      <c r="D23" s="43"/>
      <c r="E23" s="44"/>
      <c r="F23" s="44"/>
      <c r="G23" s="44"/>
      <c r="H23" s="44"/>
      <c r="I23" s="44"/>
      <c r="J23" s="45"/>
      <c r="K23" s="51"/>
      <c r="L23" s="43"/>
      <c r="M23" s="44"/>
      <c r="N23" s="44"/>
      <c r="O23" s="44"/>
      <c r="P23" s="44"/>
      <c r="Q23" s="44"/>
      <c r="R23" s="45"/>
      <c r="S23" s="51"/>
      <c r="T23" s="43"/>
      <c r="U23" s="44"/>
      <c r="V23" s="44"/>
      <c r="W23" s="44"/>
      <c r="X23" s="44"/>
      <c r="Y23" s="44"/>
      <c r="Z23" s="45"/>
      <c r="AA23" s="51"/>
      <c r="AB23" s="43"/>
      <c r="AC23" s="44"/>
      <c r="AD23" s="44"/>
      <c r="AE23" s="44"/>
      <c r="AF23" s="44"/>
      <c r="AG23" s="44"/>
      <c r="AH23" s="45"/>
      <c r="AI23" s="246"/>
      <c r="AJ23" s="51"/>
      <c r="AK23" s="43"/>
      <c r="AL23" s="44"/>
      <c r="AM23" s="44"/>
      <c r="AN23" s="44"/>
      <c r="AO23" s="44"/>
      <c r="AP23" s="44"/>
      <c r="AQ23" s="45"/>
      <c r="AR23" s="246"/>
      <c r="AS23" s="51"/>
      <c r="AT23" s="43"/>
      <c r="AU23" s="44"/>
      <c r="AV23" s="44"/>
      <c r="AW23" s="44"/>
      <c r="AX23" s="44"/>
      <c r="AY23" s="44"/>
      <c r="AZ23" s="44"/>
      <c r="BA23" s="268" t="str">
        <f>IF(BI23&lt;ESCALA!$E$7,"NI",IF(BI23&lt;ESCALA!$E$8,"EP",IF(BI23&lt;ESCALA!$E$9,"C",IF(BI23&lt;ESCALA!$E$10,"R","E"))))</f>
        <v>NI</v>
      </c>
      <c r="BB23" s="267" t="str">
        <f>IF(BJ23&lt;ESCALA!$E$7,"NI",IF(BJ23&lt;ESCALA!$E$8,"EP",IF(BJ23&lt;ESCALA!$E$9,"C",IF(BJ23&lt;ESCALA!$E$10,"R","E"))))</f>
        <v>NI</v>
      </c>
      <c r="BC23" s="267" t="str">
        <f>IF(BK23&lt;ESCALA!$E$7,"NI",IF(BK23&lt;ESCALA!$E$8,"EP",IF(BK23&lt;ESCALA!$E$9,"C",IF(BK23&lt;ESCALA!$E$10,"R","E"))))</f>
        <v>NI</v>
      </c>
      <c r="BD23" s="267" t="str">
        <f>IF(BL23&lt;ESCALA!$E$7,"NI",IF(BL23&lt;ESCALA!$E$8,"EP",IF(BL23&lt;ESCALA!$E$9,"C",IF(BL23&lt;ESCALA!$E$10,"R","E"))))</f>
        <v>NI</v>
      </c>
      <c r="BE23" s="267" t="str">
        <f>IF(BM23&lt;ESCALA!$E$7,"NI",IF(BM23&lt;ESCALA!$E$8,"EP",IF(BM23&lt;ESCALA!$E$9,"C",IF(BM23&lt;ESCALA!$E$10,"R","E"))))</f>
        <v>NI</v>
      </c>
      <c r="BF23" s="267" t="str">
        <f>IF(BN23&lt;ESCALA!$E$7,"NI",IF(BN23&lt;ESCALA!$E$8,"EP",IF(BN23&lt;ESCALA!$E$9,"C",IF(BN23&lt;ESCALA!$E$10,"R","E"))))</f>
        <v>NI</v>
      </c>
      <c r="BG23" s="267" t="str">
        <f>IF(BO23&lt;ESCALA!$E$7,"NI",IF(BO23&lt;ESCALA!$E$8,"EP",IF(BO23&lt;ESCALA!$E$9,"C",IF(BO23&lt;ESCALA!$E$10,"R","E"))))</f>
        <v>NI</v>
      </c>
      <c r="BH23" s="269" t="str">
        <f>IF(BP23&lt;ESCALA!$E$7,"NI",IF(BP23&lt;ESCALA!$E$8,"EP",IF(BP23&lt;ESCALA!$E$9,"C",IF(BP23&lt;ESCALA!$E$10,"R","E"))))</f>
        <v>NI</v>
      </c>
      <c r="BI23" s="263">
        <f>'4º DIV'!AY40</f>
        <v>0</v>
      </c>
      <c r="BJ23" s="264">
        <f>'4º DIV'!AZ40</f>
        <v>0</v>
      </c>
      <c r="BK23" s="264">
        <f>'4º DIV'!BA40</f>
        <v>0</v>
      </c>
      <c r="BL23" s="264">
        <f>'4º DIV'!BB40</f>
        <v>0</v>
      </c>
      <c r="BM23" s="264">
        <f>'4º DIV'!BC40</f>
        <v>0</v>
      </c>
      <c r="BN23" s="264">
        <f>'4º DIV'!BD40</f>
        <v>0</v>
      </c>
      <c r="BO23" s="264">
        <f>'4º DIV'!BE40</f>
        <v>0</v>
      </c>
      <c r="BP23" s="314">
        <f>'4º DIV'!BF40</f>
        <v>0</v>
      </c>
    </row>
    <row r="24" spans="1:68" ht="21" customHeight="1">
      <c r="A24" s="66">
        <v>11</v>
      </c>
      <c r="B24" s="30" t="s">
        <v>111</v>
      </c>
      <c r="C24" s="52"/>
      <c r="D24" s="48"/>
      <c r="E24" s="52"/>
      <c r="F24" s="52"/>
      <c r="G24" s="52"/>
      <c r="H24" s="52"/>
      <c r="I24" s="52"/>
      <c r="J24" s="53"/>
      <c r="K24" s="54"/>
      <c r="L24" s="48"/>
      <c r="M24" s="52"/>
      <c r="N24" s="52"/>
      <c r="O24" s="52"/>
      <c r="P24" s="52"/>
      <c r="Q24" s="52"/>
      <c r="R24" s="53"/>
      <c r="S24" s="54"/>
      <c r="T24" s="48"/>
      <c r="U24" s="52"/>
      <c r="V24" s="52"/>
      <c r="W24" s="52"/>
      <c r="X24" s="52"/>
      <c r="Y24" s="52"/>
      <c r="Z24" s="53"/>
      <c r="AA24" s="54"/>
      <c r="AB24" s="48"/>
      <c r="AC24" s="52"/>
      <c r="AD24" s="52"/>
      <c r="AE24" s="52"/>
      <c r="AF24" s="52"/>
      <c r="AG24" s="52"/>
      <c r="AH24" s="53"/>
      <c r="AI24" s="247"/>
      <c r="AJ24" s="54"/>
      <c r="AK24" s="48"/>
      <c r="AL24" s="52"/>
      <c r="AM24" s="52"/>
      <c r="AN24" s="52"/>
      <c r="AO24" s="52"/>
      <c r="AP24" s="52"/>
      <c r="AQ24" s="53"/>
      <c r="AR24" s="247"/>
      <c r="AS24" s="54"/>
      <c r="AT24" s="48"/>
      <c r="AU24" s="52"/>
      <c r="AV24" s="52"/>
      <c r="AW24" s="52"/>
      <c r="AX24" s="52"/>
      <c r="AY24" s="52"/>
      <c r="AZ24" s="52"/>
      <c r="BA24" s="268" t="str">
        <f>IF(BI24&lt;ESCALA!$E$7,"NI",IF(BI24&lt;ESCALA!$E$8,"EP",IF(BI24&lt;ESCALA!$E$9,"C",IF(BI24&lt;ESCALA!$E$10,"R","E"))))</f>
        <v>NI</v>
      </c>
      <c r="BB24" s="267" t="str">
        <f>IF(BJ24&lt;ESCALA!$E$7,"NI",IF(BJ24&lt;ESCALA!$E$8,"EP",IF(BJ24&lt;ESCALA!$E$9,"C",IF(BJ24&lt;ESCALA!$E$10,"R","E"))))</f>
        <v>NI</v>
      </c>
      <c r="BC24" s="267" t="str">
        <f>IF(BK24&lt;ESCALA!$E$7,"NI",IF(BK24&lt;ESCALA!$E$8,"EP",IF(BK24&lt;ESCALA!$E$9,"C",IF(BK24&lt;ESCALA!$E$10,"R","E"))))</f>
        <v>NI</v>
      </c>
      <c r="BD24" s="267" t="str">
        <f>IF(BL24&lt;ESCALA!$E$7,"NI",IF(BL24&lt;ESCALA!$E$8,"EP",IF(BL24&lt;ESCALA!$E$9,"C",IF(BL24&lt;ESCALA!$E$10,"R","E"))))</f>
        <v>NI</v>
      </c>
      <c r="BE24" s="267" t="str">
        <f>IF(BM24&lt;ESCALA!$E$7,"NI",IF(BM24&lt;ESCALA!$E$8,"EP",IF(BM24&lt;ESCALA!$E$9,"C",IF(BM24&lt;ESCALA!$E$10,"R","E"))))</f>
        <v>NI</v>
      </c>
      <c r="BF24" s="267" t="str">
        <f>IF(BN24&lt;ESCALA!$E$7,"NI",IF(BN24&lt;ESCALA!$E$8,"EP",IF(BN24&lt;ESCALA!$E$9,"C",IF(BN24&lt;ESCALA!$E$10,"R","E"))))</f>
        <v>NI</v>
      </c>
      <c r="BG24" s="267" t="str">
        <f>IF(BO24&lt;ESCALA!$E$7,"NI",IF(BO24&lt;ESCALA!$E$8,"EP",IF(BO24&lt;ESCALA!$E$9,"C",IF(BO24&lt;ESCALA!$E$10,"R","E"))))</f>
        <v>NI</v>
      </c>
      <c r="BH24" s="269" t="str">
        <f>IF(BP24&lt;ESCALA!$E$7,"NI",IF(BP24&lt;ESCALA!$E$8,"EP",IF(BP24&lt;ESCALA!$E$9,"C",IF(BP24&lt;ESCALA!$E$10,"R","E"))))</f>
        <v>NI</v>
      </c>
      <c r="BI24" s="263">
        <f>'4º DIV'!AY41</f>
        <v>0</v>
      </c>
      <c r="BJ24" s="264">
        <f>'4º DIV'!AZ41</f>
        <v>0</v>
      </c>
      <c r="BK24" s="264">
        <f>'4º DIV'!BA41</f>
        <v>0</v>
      </c>
      <c r="BL24" s="264">
        <f>'4º DIV'!BB41</f>
        <v>0</v>
      </c>
      <c r="BM24" s="264">
        <f>'4º DIV'!BC41</f>
        <v>0</v>
      </c>
      <c r="BN24" s="264">
        <f>'4º DIV'!BD41</f>
        <v>0</v>
      </c>
      <c r="BO24" s="264">
        <f>'4º DIV'!BE41</f>
        <v>0</v>
      </c>
      <c r="BP24" s="314">
        <f>'4º DIV'!BF41</f>
        <v>0</v>
      </c>
    </row>
    <row r="25" spans="1:68" ht="21" customHeight="1">
      <c r="A25" s="29">
        <v>12</v>
      </c>
      <c r="B25" s="28" t="s">
        <v>112</v>
      </c>
      <c r="C25" s="44"/>
      <c r="D25" s="43"/>
      <c r="E25" s="44"/>
      <c r="F25" s="44"/>
      <c r="G25" s="44"/>
      <c r="H25" s="44"/>
      <c r="I25" s="44"/>
      <c r="J25" s="45"/>
      <c r="K25" s="51"/>
      <c r="L25" s="43"/>
      <c r="M25" s="44"/>
      <c r="N25" s="44"/>
      <c r="O25" s="44"/>
      <c r="P25" s="44"/>
      <c r="Q25" s="44"/>
      <c r="R25" s="45"/>
      <c r="S25" s="51"/>
      <c r="T25" s="43"/>
      <c r="U25" s="44"/>
      <c r="V25" s="44"/>
      <c r="W25" s="44"/>
      <c r="X25" s="44"/>
      <c r="Y25" s="44"/>
      <c r="Z25" s="45"/>
      <c r="AA25" s="51"/>
      <c r="AB25" s="43"/>
      <c r="AC25" s="44"/>
      <c r="AD25" s="44"/>
      <c r="AE25" s="44"/>
      <c r="AF25" s="44"/>
      <c r="AG25" s="44"/>
      <c r="AH25" s="45"/>
      <c r="AI25" s="246"/>
      <c r="AJ25" s="51"/>
      <c r="AK25" s="43"/>
      <c r="AL25" s="44"/>
      <c r="AM25" s="44"/>
      <c r="AN25" s="44"/>
      <c r="AO25" s="44"/>
      <c r="AP25" s="44"/>
      <c r="AQ25" s="45"/>
      <c r="AR25" s="246"/>
      <c r="AS25" s="51"/>
      <c r="AT25" s="43"/>
      <c r="AU25" s="44"/>
      <c r="AV25" s="44"/>
      <c r="AW25" s="44"/>
      <c r="AX25" s="44"/>
      <c r="AY25" s="44"/>
      <c r="AZ25" s="44"/>
      <c r="BA25" s="268" t="str">
        <f>IF(BI25&lt;ESCALA!$E$7,"NI",IF(BI25&lt;ESCALA!$E$8,"EP",IF(BI25&lt;ESCALA!$E$9,"C",IF(BI25&lt;ESCALA!$E$10,"R","E"))))</f>
        <v>NI</v>
      </c>
      <c r="BB25" s="267" t="str">
        <f>IF(BJ25&lt;ESCALA!$E$7,"NI",IF(BJ25&lt;ESCALA!$E$8,"EP",IF(BJ25&lt;ESCALA!$E$9,"C",IF(BJ25&lt;ESCALA!$E$10,"R","E"))))</f>
        <v>NI</v>
      </c>
      <c r="BC25" s="267" t="str">
        <f>IF(BK25&lt;ESCALA!$E$7,"NI",IF(BK25&lt;ESCALA!$E$8,"EP",IF(BK25&lt;ESCALA!$E$9,"C",IF(BK25&lt;ESCALA!$E$10,"R","E"))))</f>
        <v>NI</v>
      </c>
      <c r="BD25" s="267" t="str">
        <f>IF(BL25&lt;ESCALA!$E$7,"NI",IF(BL25&lt;ESCALA!$E$8,"EP",IF(BL25&lt;ESCALA!$E$9,"C",IF(BL25&lt;ESCALA!$E$10,"R","E"))))</f>
        <v>NI</v>
      </c>
      <c r="BE25" s="267" t="str">
        <f>IF(BM25&lt;ESCALA!$E$7,"NI",IF(BM25&lt;ESCALA!$E$8,"EP",IF(BM25&lt;ESCALA!$E$9,"C",IF(BM25&lt;ESCALA!$E$10,"R","E"))))</f>
        <v>NI</v>
      </c>
      <c r="BF25" s="267" t="str">
        <f>IF(BN25&lt;ESCALA!$E$7,"NI",IF(BN25&lt;ESCALA!$E$8,"EP",IF(BN25&lt;ESCALA!$E$9,"C",IF(BN25&lt;ESCALA!$E$10,"R","E"))))</f>
        <v>NI</v>
      </c>
      <c r="BG25" s="267" t="str">
        <f>IF(BO25&lt;ESCALA!$E$7,"NI",IF(BO25&lt;ESCALA!$E$8,"EP",IF(BO25&lt;ESCALA!$E$9,"C",IF(BO25&lt;ESCALA!$E$10,"R","E"))))</f>
        <v>NI</v>
      </c>
      <c r="BH25" s="269" t="str">
        <f>IF(BP25&lt;ESCALA!$E$7,"NI",IF(BP25&lt;ESCALA!$E$8,"EP",IF(BP25&lt;ESCALA!$E$9,"C",IF(BP25&lt;ESCALA!$E$10,"R","E"))))</f>
        <v>NI</v>
      </c>
      <c r="BI25" s="263">
        <f>'4º DIV'!AY42</f>
        <v>0</v>
      </c>
      <c r="BJ25" s="264">
        <f>'4º DIV'!AZ42</f>
        <v>0</v>
      </c>
      <c r="BK25" s="264">
        <f>'4º DIV'!BA42</f>
        <v>0</v>
      </c>
      <c r="BL25" s="264">
        <f>'4º DIV'!BB42</f>
        <v>0</v>
      </c>
      <c r="BM25" s="264">
        <f>'4º DIV'!BC42</f>
        <v>0</v>
      </c>
      <c r="BN25" s="264">
        <f>'4º DIV'!BD42</f>
        <v>0</v>
      </c>
      <c r="BO25" s="264">
        <f>'4º DIV'!BE42</f>
        <v>0</v>
      </c>
      <c r="BP25" s="314">
        <f>'4º DIV'!BF42</f>
        <v>0</v>
      </c>
    </row>
    <row r="26" spans="1:68" ht="21" customHeight="1">
      <c r="A26" s="29">
        <v>13</v>
      </c>
      <c r="B26" s="30" t="s">
        <v>113</v>
      </c>
      <c r="C26" s="52"/>
      <c r="D26" s="48"/>
      <c r="E26" s="52"/>
      <c r="F26" s="52"/>
      <c r="G26" s="52"/>
      <c r="H26" s="52"/>
      <c r="I26" s="52"/>
      <c r="J26" s="53"/>
      <c r="K26" s="54"/>
      <c r="L26" s="48"/>
      <c r="M26" s="52"/>
      <c r="N26" s="52"/>
      <c r="O26" s="52"/>
      <c r="P26" s="52"/>
      <c r="Q26" s="52"/>
      <c r="R26" s="53"/>
      <c r="S26" s="54"/>
      <c r="T26" s="48"/>
      <c r="U26" s="52"/>
      <c r="V26" s="52"/>
      <c r="W26" s="52"/>
      <c r="X26" s="52"/>
      <c r="Y26" s="52"/>
      <c r="Z26" s="53"/>
      <c r="AA26" s="54"/>
      <c r="AB26" s="48"/>
      <c r="AC26" s="52"/>
      <c r="AD26" s="52"/>
      <c r="AE26" s="52"/>
      <c r="AF26" s="52"/>
      <c r="AG26" s="52"/>
      <c r="AH26" s="53"/>
      <c r="AI26" s="247"/>
      <c r="AJ26" s="54"/>
      <c r="AK26" s="48"/>
      <c r="AL26" s="52"/>
      <c r="AM26" s="52"/>
      <c r="AN26" s="52"/>
      <c r="AO26" s="52"/>
      <c r="AP26" s="52"/>
      <c r="AQ26" s="53"/>
      <c r="AR26" s="247"/>
      <c r="AS26" s="54"/>
      <c r="AT26" s="48"/>
      <c r="AU26" s="52"/>
      <c r="AV26" s="52"/>
      <c r="AW26" s="52"/>
      <c r="AX26" s="52"/>
      <c r="AY26" s="52"/>
      <c r="AZ26" s="52"/>
      <c r="BA26" s="268" t="str">
        <f>IF(BI26&lt;ESCALA!$E$7,"NI",IF(BI26&lt;ESCALA!$E$8,"EP",IF(BI26&lt;ESCALA!$E$9,"C",IF(BI26&lt;ESCALA!$E$10,"R","E"))))</f>
        <v>NI</v>
      </c>
      <c r="BB26" s="267" t="str">
        <f>IF(BJ26&lt;ESCALA!$E$7,"NI",IF(BJ26&lt;ESCALA!$E$8,"EP",IF(BJ26&lt;ESCALA!$E$9,"C",IF(BJ26&lt;ESCALA!$E$10,"R","E"))))</f>
        <v>NI</v>
      </c>
      <c r="BC26" s="267" t="str">
        <f>IF(BK26&lt;ESCALA!$E$7,"NI",IF(BK26&lt;ESCALA!$E$8,"EP",IF(BK26&lt;ESCALA!$E$9,"C",IF(BK26&lt;ESCALA!$E$10,"R","E"))))</f>
        <v>NI</v>
      </c>
      <c r="BD26" s="267" t="str">
        <f>IF(BL26&lt;ESCALA!$E$7,"NI",IF(BL26&lt;ESCALA!$E$8,"EP",IF(BL26&lt;ESCALA!$E$9,"C",IF(BL26&lt;ESCALA!$E$10,"R","E"))))</f>
        <v>NI</v>
      </c>
      <c r="BE26" s="267" t="str">
        <f>IF(BM26&lt;ESCALA!$E$7,"NI",IF(BM26&lt;ESCALA!$E$8,"EP",IF(BM26&lt;ESCALA!$E$9,"C",IF(BM26&lt;ESCALA!$E$10,"R","E"))))</f>
        <v>NI</v>
      </c>
      <c r="BF26" s="267" t="str">
        <f>IF(BN26&lt;ESCALA!$E$7,"NI",IF(BN26&lt;ESCALA!$E$8,"EP",IF(BN26&lt;ESCALA!$E$9,"C",IF(BN26&lt;ESCALA!$E$10,"R","E"))))</f>
        <v>NI</v>
      </c>
      <c r="BG26" s="267" t="str">
        <f>IF(BO26&lt;ESCALA!$E$7,"NI",IF(BO26&lt;ESCALA!$E$8,"EP",IF(BO26&lt;ESCALA!$E$9,"C",IF(BO26&lt;ESCALA!$E$10,"R","E"))))</f>
        <v>NI</v>
      </c>
      <c r="BH26" s="269" t="str">
        <f>IF(BP26&lt;ESCALA!$E$7,"NI",IF(BP26&lt;ESCALA!$E$8,"EP",IF(BP26&lt;ESCALA!$E$9,"C",IF(BP26&lt;ESCALA!$E$10,"R","E"))))</f>
        <v>NI</v>
      </c>
      <c r="BI26" s="263">
        <f>'4º DIV'!AY43</f>
        <v>0</v>
      </c>
      <c r="BJ26" s="264">
        <f>'4º DIV'!AZ43</f>
        <v>0</v>
      </c>
      <c r="BK26" s="264">
        <f>'4º DIV'!BA43</f>
        <v>0</v>
      </c>
      <c r="BL26" s="264">
        <f>'4º DIV'!BB43</f>
        <v>0</v>
      </c>
      <c r="BM26" s="264">
        <f>'4º DIV'!BC43</f>
        <v>0</v>
      </c>
      <c r="BN26" s="264">
        <f>'4º DIV'!BD43</f>
        <v>0</v>
      </c>
      <c r="BO26" s="264">
        <f>'4º DIV'!BE43</f>
        <v>0</v>
      </c>
      <c r="BP26" s="314">
        <f>'4º DIV'!BF43</f>
        <v>0</v>
      </c>
    </row>
    <row r="27" spans="1:68" ht="21" customHeight="1">
      <c r="A27" s="66">
        <v>14</v>
      </c>
      <c r="B27" s="28" t="s">
        <v>114</v>
      </c>
      <c r="C27" s="55"/>
      <c r="D27" s="43"/>
      <c r="E27" s="55"/>
      <c r="F27" s="55"/>
      <c r="G27" s="55"/>
      <c r="H27" s="55"/>
      <c r="I27" s="55"/>
      <c r="J27" s="56"/>
      <c r="K27" s="57"/>
      <c r="L27" s="43"/>
      <c r="M27" s="55"/>
      <c r="N27" s="55"/>
      <c r="O27" s="55"/>
      <c r="P27" s="55"/>
      <c r="Q27" s="55"/>
      <c r="R27" s="56"/>
      <c r="S27" s="57"/>
      <c r="T27" s="43"/>
      <c r="U27" s="55"/>
      <c r="V27" s="55"/>
      <c r="W27" s="55"/>
      <c r="X27" s="55"/>
      <c r="Y27" s="55"/>
      <c r="Z27" s="56"/>
      <c r="AA27" s="57"/>
      <c r="AB27" s="43"/>
      <c r="AC27" s="55"/>
      <c r="AD27" s="55"/>
      <c r="AE27" s="55"/>
      <c r="AF27" s="55"/>
      <c r="AG27" s="55"/>
      <c r="AH27" s="56"/>
      <c r="AI27" s="248"/>
      <c r="AJ27" s="57"/>
      <c r="AK27" s="43"/>
      <c r="AL27" s="55"/>
      <c r="AM27" s="55"/>
      <c r="AN27" s="55"/>
      <c r="AO27" s="55"/>
      <c r="AP27" s="55"/>
      <c r="AQ27" s="56"/>
      <c r="AR27" s="248"/>
      <c r="AS27" s="57"/>
      <c r="AT27" s="43"/>
      <c r="AU27" s="55"/>
      <c r="AV27" s="55"/>
      <c r="AW27" s="55"/>
      <c r="AX27" s="55"/>
      <c r="AY27" s="55"/>
      <c r="AZ27" s="55"/>
      <c r="BA27" s="268" t="str">
        <f>IF(BI27&lt;ESCALA!$E$7,"NI",IF(BI27&lt;ESCALA!$E$8,"EP",IF(BI27&lt;ESCALA!$E$9,"C",IF(BI27&lt;ESCALA!$E$10,"R","E"))))</f>
        <v>NI</v>
      </c>
      <c r="BB27" s="267" t="str">
        <f>IF(BJ27&lt;ESCALA!$E$7,"NI",IF(BJ27&lt;ESCALA!$E$8,"EP",IF(BJ27&lt;ESCALA!$E$9,"C",IF(BJ27&lt;ESCALA!$E$10,"R","E"))))</f>
        <v>NI</v>
      </c>
      <c r="BC27" s="267" t="str">
        <f>IF(BK27&lt;ESCALA!$E$7,"NI",IF(BK27&lt;ESCALA!$E$8,"EP",IF(BK27&lt;ESCALA!$E$9,"C",IF(BK27&lt;ESCALA!$E$10,"R","E"))))</f>
        <v>NI</v>
      </c>
      <c r="BD27" s="267" t="str">
        <f>IF(BL27&lt;ESCALA!$E$7,"NI",IF(BL27&lt;ESCALA!$E$8,"EP",IF(BL27&lt;ESCALA!$E$9,"C",IF(BL27&lt;ESCALA!$E$10,"R","E"))))</f>
        <v>NI</v>
      </c>
      <c r="BE27" s="267" t="str">
        <f>IF(BM27&lt;ESCALA!$E$7,"NI",IF(BM27&lt;ESCALA!$E$8,"EP",IF(BM27&lt;ESCALA!$E$9,"C",IF(BM27&lt;ESCALA!$E$10,"R","E"))))</f>
        <v>NI</v>
      </c>
      <c r="BF27" s="267" t="str">
        <f>IF(BN27&lt;ESCALA!$E$7,"NI",IF(BN27&lt;ESCALA!$E$8,"EP",IF(BN27&lt;ESCALA!$E$9,"C",IF(BN27&lt;ESCALA!$E$10,"R","E"))))</f>
        <v>NI</v>
      </c>
      <c r="BG27" s="267" t="str">
        <f>IF(BO27&lt;ESCALA!$E$7,"NI",IF(BO27&lt;ESCALA!$E$8,"EP",IF(BO27&lt;ESCALA!$E$9,"C",IF(BO27&lt;ESCALA!$E$10,"R","E"))))</f>
        <v>NI</v>
      </c>
      <c r="BH27" s="269" t="str">
        <f>IF(BP27&lt;ESCALA!$E$7,"NI",IF(BP27&lt;ESCALA!$E$8,"EP",IF(BP27&lt;ESCALA!$E$9,"C",IF(BP27&lt;ESCALA!$E$10,"R","E"))))</f>
        <v>NI</v>
      </c>
      <c r="BI27" s="263">
        <f>'4º DIV'!AY44</f>
        <v>0</v>
      </c>
      <c r="BJ27" s="264">
        <f>'4º DIV'!AZ44</f>
        <v>0</v>
      </c>
      <c r="BK27" s="264">
        <f>'4º DIV'!BA44</f>
        <v>0</v>
      </c>
      <c r="BL27" s="264">
        <f>'4º DIV'!BB44</f>
        <v>0</v>
      </c>
      <c r="BM27" s="264">
        <f>'4º DIV'!BC44</f>
        <v>0</v>
      </c>
      <c r="BN27" s="264">
        <f>'4º DIV'!BD44</f>
        <v>0</v>
      </c>
      <c r="BO27" s="264">
        <f>'4º DIV'!BE44</f>
        <v>0</v>
      </c>
      <c r="BP27" s="314">
        <f>'4º DIV'!BF44</f>
        <v>0</v>
      </c>
    </row>
    <row r="28" spans="1:68" ht="21" customHeight="1">
      <c r="A28" s="29">
        <v>15</v>
      </c>
      <c r="B28" s="30" t="s">
        <v>115</v>
      </c>
      <c r="C28" s="52"/>
      <c r="D28" s="48"/>
      <c r="E28" s="52"/>
      <c r="F28" s="52"/>
      <c r="G28" s="52"/>
      <c r="H28" s="52"/>
      <c r="I28" s="52"/>
      <c r="J28" s="53"/>
      <c r="K28" s="54"/>
      <c r="L28" s="48"/>
      <c r="M28" s="52"/>
      <c r="N28" s="52"/>
      <c r="O28" s="52"/>
      <c r="P28" s="52"/>
      <c r="Q28" s="52"/>
      <c r="R28" s="53"/>
      <c r="S28" s="54"/>
      <c r="T28" s="48"/>
      <c r="U28" s="52"/>
      <c r="V28" s="52"/>
      <c r="W28" s="52"/>
      <c r="X28" s="52"/>
      <c r="Y28" s="52"/>
      <c r="Z28" s="53"/>
      <c r="AA28" s="54"/>
      <c r="AB28" s="48"/>
      <c r="AC28" s="52"/>
      <c r="AD28" s="52"/>
      <c r="AE28" s="52"/>
      <c r="AF28" s="52"/>
      <c r="AG28" s="52"/>
      <c r="AH28" s="53"/>
      <c r="AI28" s="247"/>
      <c r="AJ28" s="54"/>
      <c r="AK28" s="48"/>
      <c r="AL28" s="52"/>
      <c r="AM28" s="52"/>
      <c r="AN28" s="52"/>
      <c r="AO28" s="52"/>
      <c r="AP28" s="52"/>
      <c r="AQ28" s="53"/>
      <c r="AR28" s="247"/>
      <c r="AS28" s="54"/>
      <c r="AT28" s="48"/>
      <c r="AU28" s="52"/>
      <c r="AV28" s="52"/>
      <c r="AW28" s="52"/>
      <c r="AX28" s="52"/>
      <c r="AY28" s="52"/>
      <c r="AZ28" s="52"/>
      <c r="BA28" s="268" t="str">
        <f>IF(BI28&lt;ESCALA!$E$7,"NI",IF(BI28&lt;ESCALA!$E$8,"EP",IF(BI28&lt;ESCALA!$E$9,"C",IF(BI28&lt;ESCALA!$E$10,"R","E"))))</f>
        <v>NI</v>
      </c>
      <c r="BB28" s="267" t="str">
        <f>IF(BJ28&lt;ESCALA!$E$7,"NI",IF(BJ28&lt;ESCALA!$E$8,"EP",IF(BJ28&lt;ESCALA!$E$9,"C",IF(BJ28&lt;ESCALA!$E$10,"R","E"))))</f>
        <v>NI</v>
      </c>
      <c r="BC28" s="267" t="str">
        <f>IF(BK28&lt;ESCALA!$E$7,"NI",IF(BK28&lt;ESCALA!$E$8,"EP",IF(BK28&lt;ESCALA!$E$9,"C",IF(BK28&lt;ESCALA!$E$10,"R","E"))))</f>
        <v>NI</v>
      </c>
      <c r="BD28" s="267" t="str">
        <f>IF(BL28&lt;ESCALA!$E$7,"NI",IF(BL28&lt;ESCALA!$E$8,"EP",IF(BL28&lt;ESCALA!$E$9,"C",IF(BL28&lt;ESCALA!$E$10,"R","E"))))</f>
        <v>NI</v>
      </c>
      <c r="BE28" s="267" t="str">
        <f>IF(BM28&lt;ESCALA!$E$7,"NI",IF(BM28&lt;ESCALA!$E$8,"EP",IF(BM28&lt;ESCALA!$E$9,"C",IF(BM28&lt;ESCALA!$E$10,"R","E"))))</f>
        <v>NI</v>
      </c>
      <c r="BF28" s="267" t="str">
        <f>IF(BN28&lt;ESCALA!$E$7,"NI",IF(BN28&lt;ESCALA!$E$8,"EP",IF(BN28&lt;ESCALA!$E$9,"C",IF(BN28&lt;ESCALA!$E$10,"R","E"))))</f>
        <v>NI</v>
      </c>
      <c r="BG28" s="267" t="str">
        <f>IF(BO28&lt;ESCALA!$E$7,"NI",IF(BO28&lt;ESCALA!$E$8,"EP",IF(BO28&lt;ESCALA!$E$9,"C",IF(BO28&lt;ESCALA!$E$10,"R","E"))))</f>
        <v>NI</v>
      </c>
      <c r="BH28" s="269" t="str">
        <f>IF(BP28&lt;ESCALA!$E$7,"NI",IF(BP28&lt;ESCALA!$E$8,"EP",IF(BP28&lt;ESCALA!$E$9,"C",IF(BP28&lt;ESCALA!$E$10,"R","E"))))</f>
        <v>NI</v>
      </c>
      <c r="BI28" s="263">
        <f>'4º DIV'!AY45</f>
        <v>0</v>
      </c>
      <c r="BJ28" s="264">
        <f>'4º DIV'!AZ45</f>
        <v>0</v>
      </c>
      <c r="BK28" s="264">
        <f>'4º DIV'!BA45</f>
        <v>0</v>
      </c>
      <c r="BL28" s="264">
        <f>'4º DIV'!BB45</f>
        <v>0</v>
      </c>
      <c r="BM28" s="264">
        <f>'4º DIV'!BC45</f>
        <v>0</v>
      </c>
      <c r="BN28" s="264">
        <f>'4º DIV'!BD45</f>
        <v>0</v>
      </c>
      <c r="BO28" s="264">
        <f>'4º DIV'!BE45</f>
        <v>0</v>
      </c>
      <c r="BP28" s="314">
        <f>'4º DIV'!BF45</f>
        <v>0</v>
      </c>
    </row>
    <row r="29" spans="1:68" ht="21" customHeight="1">
      <c r="A29" s="29">
        <v>16</v>
      </c>
      <c r="B29" s="28" t="s">
        <v>116</v>
      </c>
      <c r="C29" s="44"/>
      <c r="D29" s="43"/>
      <c r="E29" s="44"/>
      <c r="F29" s="44"/>
      <c r="G29" s="44"/>
      <c r="H29" s="44"/>
      <c r="I29" s="44"/>
      <c r="J29" s="45"/>
      <c r="K29" s="51"/>
      <c r="L29" s="43"/>
      <c r="M29" s="44"/>
      <c r="N29" s="44"/>
      <c r="O29" s="44"/>
      <c r="P29" s="44"/>
      <c r="Q29" s="44"/>
      <c r="R29" s="45"/>
      <c r="S29" s="51"/>
      <c r="T29" s="43"/>
      <c r="U29" s="44"/>
      <c r="V29" s="44"/>
      <c r="W29" s="44"/>
      <c r="X29" s="44"/>
      <c r="Y29" s="44"/>
      <c r="Z29" s="45"/>
      <c r="AA29" s="51"/>
      <c r="AB29" s="43"/>
      <c r="AC29" s="44"/>
      <c r="AD29" s="44"/>
      <c r="AE29" s="44"/>
      <c r="AF29" s="44"/>
      <c r="AG29" s="44"/>
      <c r="AH29" s="45"/>
      <c r="AI29" s="246"/>
      <c r="AJ29" s="51"/>
      <c r="AK29" s="43"/>
      <c r="AL29" s="44"/>
      <c r="AM29" s="44"/>
      <c r="AN29" s="44"/>
      <c r="AO29" s="44"/>
      <c r="AP29" s="44"/>
      <c r="AQ29" s="45"/>
      <c r="AR29" s="246"/>
      <c r="AS29" s="51"/>
      <c r="AT29" s="43"/>
      <c r="AU29" s="44"/>
      <c r="AV29" s="44"/>
      <c r="AW29" s="44"/>
      <c r="AX29" s="44"/>
      <c r="AY29" s="44"/>
      <c r="AZ29" s="44"/>
      <c r="BA29" s="268" t="str">
        <f>IF(BI29&lt;ESCALA!$E$7,"NI",IF(BI29&lt;ESCALA!$E$8,"EP",IF(BI29&lt;ESCALA!$E$9,"C",IF(BI29&lt;ESCALA!$E$10,"R","E"))))</f>
        <v>NI</v>
      </c>
      <c r="BB29" s="267" t="str">
        <f>IF(BJ29&lt;ESCALA!$E$7,"NI",IF(BJ29&lt;ESCALA!$E$8,"EP",IF(BJ29&lt;ESCALA!$E$9,"C",IF(BJ29&lt;ESCALA!$E$10,"R","E"))))</f>
        <v>NI</v>
      </c>
      <c r="BC29" s="267" t="str">
        <f>IF(BK29&lt;ESCALA!$E$7,"NI",IF(BK29&lt;ESCALA!$E$8,"EP",IF(BK29&lt;ESCALA!$E$9,"C",IF(BK29&lt;ESCALA!$E$10,"R","E"))))</f>
        <v>NI</v>
      </c>
      <c r="BD29" s="267" t="str">
        <f>IF(BL29&lt;ESCALA!$E$7,"NI",IF(BL29&lt;ESCALA!$E$8,"EP",IF(BL29&lt;ESCALA!$E$9,"C",IF(BL29&lt;ESCALA!$E$10,"R","E"))))</f>
        <v>NI</v>
      </c>
      <c r="BE29" s="267" t="str">
        <f>IF(BM29&lt;ESCALA!$E$7,"NI",IF(BM29&lt;ESCALA!$E$8,"EP",IF(BM29&lt;ESCALA!$E$9,"C",IF(BM29&lt;ESCALA!$E$10,"R","E"))))</f>
        <v>NI</v>
      </c>
      <c r="BF29" s="267" t="str">
        <f>IF(BN29&lt;ESCALA!$E$7,"NI",IF(BN29&lt;ESCALA!$E$8,"EP",IF(BN29&lt;ESCALA!$E$9,"C",IF(BN29&lt;ESCALA!$E$10,"R","E"))))</f>
        <v>NI</v>
      </c>
      <c r="BG29" s="267" t="str">
        <f>IF(BO29&lt;ESCALA!$E$7,"NI",IF(BO29&lt;ESCALA!$E$8,"EP",IF(BO29&lt;ESCALA!$E$9,"C",IF(BO29&lt;ESCALA!$E$10,"R","E"))))</f>
        <v>NI</v>
      </c>
      <c r="BH29" s="269" t="str">
        <f>IF(BP29&lt;ESCALA!$E$7,"NI",IF(BP29&lt;ESCALA!$E$8,"EP",IF(BP29&lt;ESCALA!$E$9,"C",IF(BP29&lt;ESCALA!$E$10,"R","E"))))</f>
        <v>NI</v>
      </c>
      <c r="BI29" s="263">
        <f>'4º DIV'!AY46</f>
        <v>0</v>
      </c>
      <c r="BJ29" s="264">
        <f>'4º DIV'!AZ46</f>
        <v>0</v>
      </c>
      <c r="BK29" s="264">
        <f>'4º DIV'!BA46</f>
        <v>0</v>
      </c>
      <c r="BL29" s="264">
        <f>'4º DIV'!BB46</f>
        <v>0</v>
      </c>
      <c r="BM29" s="264">
        <f>'4º DIV'!BC46</f>
        <v>0</v>
      </c>
      <c r="BN29" s="264">
        <f>'4º DIV'!BD46</f>
        <v>0</v>
      </c>
      <c r="BO29" s="264">
        <f>'4º DIV'!BE46</f>
        <v>0</v>
      </c>
      <c r="BP29" s="314">
        <f>'4º DIV'!BF46</f>
        <v>0</v>
      </c>
    </row>
    <row r="30" spans="1:68" ht="21" customHeight="1">
      <c r="A30" s="66">
        <v>17</v>
      </c>
      <c r="B30" s="30" t="s">
        <v>117</v>
      </c>
      <c r="C30" s="52"/>
      <c r="D30" s="48"/>
      <c r="E30" s="52"/>
      <c r="F30" s="52"/>
      <c r="G30" s="52"/>
      <c r="H30" s="52"/>
      <c r="I30" s="52"/>
      <c r="J30" s="53"/>
      <c r="K30" s="54"/>
      <c r="L30" s="48"/>
      <c r="M30" s="52"/>
      <c r="N30" s="52"/>
      <c r="O30" s="52"/>
      <c r="P30" s="52"/>
      <c r="Q30" s="52"/>
      <c r="R30" s="53"/>
      <c r="S30" s="54"/>
      <c r="T30" s="48"/>
      <c r="U30" s="52"/>
      <c r="V30" s="52"/>
      <c r="W30" s="52"/>
      <c r="X30" s="52"/>
      <c r="Y30" s="52"/>
      <c r="Z30" s="53"/>
      <c r="AA30" s="54"/>
      <c r="AB30" s="48"/>
      <c r="AC30" s="52"/>
      <c r="AD30" s="52"/>
      <c r="AE30" s="52"/>
      <c r="AF30" s="52"/>
      <c r="AG30" s="52"/>
      <c r="AH30" s="53"/>
      <c r="AI30" s="247"/>
      <c r="AJ30" s="54"/>
      <c r="AK30" s="48"/>
      <c r="AL30" s="52"/>
      <c r="AM30" s="52"/>
      <c r="AN30" s="52"/>
      <c r="AO30" s="52"/>
      <c r="AP30" s="52"/>
      <c r="AQ30" s="53"/>
      <c r="AR30" s="247"/>
      <c r="AS30" s="54"/>
      <c r="AT30" s="48"/>
      <c r="AU30" s="52"/>
      <c r="AV30" s="52"/>
      <c r="AW30" s="52"/>
      <c r="AX30" s="52"/>
      <c r="AY30" s="52"/>
      <c r="AZ30" s="52"/>
      <c r="BA30" s="268" t="str">
        <f>IF(BI30&lt;ESCALA!$E$7,"NI",IF(BI30&lt;ESCALA!$E$8,"EP",IF(BI30&lt;ESCALA!$E$9,"C",IF(BI30&lt;ESCALA!$E$10,"R","E"))))</f>
        <v>NI</v>
      </c>
      <c r="BB30" s="267" t="str">
        <f>IF(BJ30&lt;ESCALA!$E$7,"NI",IF(BJ30&lt;ESCALA!$E$8,"EP",IF(BJ30&lt;ESCALA!$E$9,"C",IF(BJ30&lt;ESCALA!$E$10,"R","E"))))</f>
        <v>NI</v>
      </c>
      <c r="BC30" s="267" t="str">
        <f>IF(BK30&lt;ESCALA!$E$7,"NI",IF(BK30&lt;ESCALA!$E$8,"EP",IF(BK30&lt;ESCALA!$E$9,"C",IF(BK30&lt;ESCALA!$E$10,"R","E"))))</f>
        <v>NI</v>
      </c>
      <c r="BD30" s="267" t="str">
        <f>IF(BL30&lt;ESCALA!$E$7,"NI",IF(BL30&lt;ESCALA!$E$8,"EP",IF(BL30&lt;ESCALA!$E$9,"C",IF(BL30&lt;ESCALA!$E$10,"R","E"))))</f>
        <v>NI</v>
      </c>
      <c r="BE30" s="267" t="str">
        <f>IF(BM30&lt;ESCALA!$E$7,"NI",IF(BM30&lt;ESCALA!$E$8,"EP",IF(BM30&lt;ESCALA!$E$9,"C",IF(BM30&lt;ESCALA!$E$10,"R","E"))))</f>
        <v>NI</v>
      </c>
      <c r="BF30" s="267" t="str">
        <f>IF(BN30&lt;ESCALA!$E$7,"NI",IF(BN30&lt;ESCALA!$E$8,"EP",IF(BN30&lt;ESCALA!$E$9,"C",IF(BN30&lt;ESCALA!$E$10,"R","E"))))</f>
        <v>NI</v>
      </c>
      <c r="BG30" s="267" t="str">
        <f>IF(BO30&lt;ESCALA!$E$7,"NI",IF(BO30&lt;ESCALA!$E$8,"EP",IF(BO30&lt;ESCALA!$E$9,"C",IF(BO30&lt;ESCALA!$E$10,"R","E"))))</f>
        <v>NI</v>
      </c>
      <c r="BH30" s="269" t="str">
        <f>IF(BP30&lt;ESCALA!$E$7,"NI",IF(BP30&lt;ESCALA!$E$8,"EP",IF(BP30&lt;ESCALA!$E$9,"C",IF(BP30&lt;ESCALA!$E$10,"R","E"))))</f>
        <v>NI</v>
      </c>
      <c r="BI30" s="263">
        <f>'4º DIV'!AY47</f>
        <v>0</v>
      </c>
      <c r="BJ30" s="264">
        <f>'4º DIV'!AZ47</f>
        <v>0</v>
      </c>
      <c r="BK30" s="264">
        <f>'4º DIV'!BA47</f>
        <v>0</v>
      </c>
      <c r="BL30" s="264">
        <f>'4º DIV'!BB47</f>
        <v>0</v>
      </c>
      <c r="BM30" s="264">
        <f>'4º DIV'!BC47</f>
        <v>0</v>
      </c>
      <c r="BN30" s="264">
        <f>'4º DIV'!BD47</f>
        <v>0</v>
      </c>
      <c r="BO30" s="264">
        <f>'4º DIV'!BE47</f>
        <v>0</v>
      </c>
      <c r="BP30" s="314">
        <f>'4º DIV'!BF47</f>
        <v>0</v>
      </c>
    </row>
    <row r="31" spans="1:68" ht="21" customHeight="1">
      <c r="A31" s="29">
        <v>18</v>
      </c>
      <c r="B31" s="28" t="s">
        <v>118</v>
      </c>
      <c r="C31" s="44"/>
      <c r="D31" s="43"/>
      <c r="E31" s="44"/>
      <c r="F31" s="44"/>
      <c r="G31" s="44"/>
      <c r="H31" s="44"/>
      <c r="I31" s="44"/>
      <c r="J31" s="45"/>
      <c r="K31" s="51"/>
      <c r="L31" s="43"/>
      <c r="M31" s="44"/>
      <c r="N31" s="44"/>
      <c r="O31" s="44"/>
      <c r="P31" s="44"/>
      <c r="Q31" s="44"/>
      <c r="R31" s="45"/>
      <c r="S31" s="51"/>
      <c r="T31" s="43"/>
      <c r="U31" s="44"/>
      <c r="V31" s="44"/>
      <c r="W31" s="44"/>
      <c r="X31" s="44"/>
      <c r="Y31" s="44"/>
      <c r="Z31" s="45"/>
      <c r="AA31" s="51"/>
      <c r="AB31" s="43"/>
      <c r="AC31" s="44"/>
      <c r="AD31" s="44"/>
      <c r="AE31" s="44"/>
      <c r="AF31" s="44"/>
      <c r="AG31" s="44"/>
      <c r="AH31" s="45"/>
      <c r="AI31" s="246"/>
      <c r="AJ31" s="51"/>
      <c r="AK31" s="43"/>
      <c r="AL31" s="44"/>
      <c r="AM31" s="44"/>
      <c r="AN31" s="44"/>
      <c r="AO31" s="44"/>
      <c r="AP31" s="44"/>
      <c r="AQ31" s="45"/>
      <c r="AR31" s="246"/>
      <c r="AS31" s="51"/>
      <c r="AT31" s="43"/>
      <c r="AU31" s="44"/>
      <c r="AV31" s="44"/>
      <c r="AW31" s="44"/>
      <c r="AX31" s="44"/>
      <c r="AY31" s="44"/>
      <c r="AZ31" s="44"/>
      <c r="BA31" s="268" t="str">
        <f>IF(BI31&lt;ESCALA!$E$7,"NI",IF(BI31&lt;ESCALA!$E$8,"EP",IF(BI31&lt;ESCALA!$E$9,"C",IF(BI31&lt;ESCALA!$E$10,"R","E"))))</f>
        <v>NI</v>
      </c>
      <c r="BB31" s="267" t="str">
        <f>IF(BJ31&lt;ESCALA!$E$7,"NI",IF(BJ31&lt;ESCALA!$E$8,"EP",IF(BJ31&lt;ESCALA!$E$9,"C",IF(BJ31&lt;ESCALA!$E$10,"R","E"))))</f>
        <v>NI</v>
      </c>
      <c r="BC31" s="267" t="str">
        <f>IF(BK31&lt;ESCALA!$E$7,"NI",IF(BK31&lt;ESCALA!$E$8,"EP",IF(BK31&lt;ESCALA!$E$9,"C",IF(BK31&lt;ESCALA!$E$10,"R","E"))))</f>
        <v>NI</v>
      </c>
      <c r="BD31" s="267" t="str">
        <f>IF(BL31&lt;ESCALA!$E$7,"NI",IF(BL31&lt;ESCALA!$E$8,"EP",IF(BL31&lt;ESCALA!$E$9,"C",IF(BL31&lt;ESCALA!$E$10,"R","E"))))</f>
        <v>NI</v>
      </c>
      <c r="BE31" s="267" t="str">
        <f>IF(BM31&lt;ESCALA!$E$7,"NI",IF(BM31&lt;ESCALA!$E$8,"EP",IF(BM31&lt;ESCALA!$E$9,"C",IF(BM31&lt;ESCALA!$E$10,"R","E"))))</f>
        <v>NI</v>
      </c>
      <c r="BF31" s="267" t="str">
        <f>IF(BN31&lt;ESCALA!$E$7,"NI",IF(BN31&lt;ESCALA!$E$8,"EP",IF(BN31&lt;ESCALA!$E$9,"C",IF(BN31&lt;ESCALA!$E$10,"R","E"))))</f>
        <v>NI</v>
      </c>
      <c r="BG31" s="267" t="str">
        <f>IF(BO31&lt;ESCALA!$E$7,"NI",IF(BO31&lt;ESCALA!$E$8,"EP",IF(BO31&lt;ESCALA!$E$9,"C",IF(BO31&lt;ESCALA!$E$10,"R","E"))))</f>
        <v>NI</v>
      </c>
      <c r="BH31" s="269" t="str">
        <f>IF(BP31&lt;ESCALA!$E$7,"NI",IF(BP31&lt;ESCALA!$E$8,"EP",IF(BP31&lt;ESCALA!$E$9,"C",IF(BP31&lt;ESCALA!$E$10,"R","E"))))</f>
        <v>NI</v>
      </c>
      <c r="BI31" s="263">
        <f>'4º DIV'!AY48</f>
        <v>0</v>
      </c>
      <c r="BJ31" s="264">
        <f>'4º DIV'!AZ48</f>
        <v>0</v>
      </c>
      <c r="BK31" s="264">
        <f>'4º DIV'!BA48</f>
        <v>0</v>
      </c>
      <c r="BL31" s="264">
        <f>'4º DIV'!BB48</f>
        <v>0</v>
      </c>
      <c r="BM31" s="264">
        <f>'4º DIV'!BC48</f>
        <v>0</v>
      </c>
      <c r="BN31" s="264">
        <f>'4º DIV'!BD48</f>
        <v>0</v>
      </c>
      <c r="BO31" s="264">
        <f>'4º DIV'!BE48</f>
        <v>0</v>
      </c>
      <c r="BP31" s="314">
        <f>'4º DIV'!BF48</f>
        <v>0</v>
      </c>
    </row>
    <row r="32" spans="1:68" ht="21" customHeight="1">
      <c r="A32" s="29">
        <v>19</v>
      </c>
      <c r="B32" s="30" t="s">
        <v>119</v>
      </c>
      <c r="C32" s="52"/>
      <c r="D32" s="48"/>
      <c r="E32" s="52"/>
      <c r="F32" s="52"/>
      <c r="G32" s="52"/>
      <c r="H32" s="52"/>
      <c r="I32" s="52"/>
      <c r="J32" s="53"/>
      <c r="K32" s="54"/>
      <c r="L32" s="48"/>
      <c r="M32" s="52"/>
      <c r="N32" s="52"/>
      <c r="O32" s="52"/>
      <c r="P32" s="52"/>
      <c r="Q32" s="52"/>
      <c r="R32" s="53"/>
      <c r="S32" s="54"/>
      <c r="T32" s="48"/>
      <c r="U32" s="52"/>
      <c r="V32" s="52"/>
      <c r="W32" s="52"/>
      <c r="X32" s="52"/>
      <c r="Y32" s="52"/>
      <c r="Z32" s="53"/>
      <c r="AA32" s="54"/>
      <c r="AB32" s="48"/>
      <c r="AC32" s="52"/>
      <c r="AD32" s="52"/>
      <c r="AE32" s="52"/>
      <c r="AF32" s="52"/>
      <c r="AG32" s="52"/>
      <c r="AH32" s="53"/>
      <c r="AI32" s="247"/>
      <c r="AJ32" s="54"/>
      <c r="AK32" s="48"/>
      <c r="AL32" s="52"/>
      <c r="AM32" s="52"/>
      <c r="AN32" s="52"/>
      <c r="AO32" s="52"/>
      <c r="AP32" s="52"/>
      <c r="AQ32" s="53"/>
      <c r="AR32" s="247"/>
      <c r="AS32" s="54"/>
      <c r="AT32" s="48"/>
      <c r="AU32" s="52"/>
      <c r="AV32" s="52"/>
      <c r="AW32" s="52"/>
      <c r="AX32" s="52"/>
      <c r="AY32" s="52"/>
      <c r="AZ32" s="52"/>
      <c r="BA32" s="268" t="str">
        <f>IF(BI32&lt;ESCALA!$E$7,"NI",IF(BI32&lt;ESCALA!$E$8,"EP",IF(BI32&lt;ESCALA!$E$9,"C",IF(BI32&lt;ESCALA!$E$10,"R","E"))))</f>
        <v>NI</v>
      </c>
      <c r="BB32" s="267" t="str">
        <f>IF(BJ32&lt;ESCALA!$E$7,"NI",IF(BJ32&lt;ESCALA!$E$8,"EP",IF(BJ32&lt;ESCALA!$E$9,"C",IF(BJ32&lt;ESCALA!$E$10,"R","E"))))</f>
        <v>NI</v>
      </c>
      <c r="BC32" s="267" t="str">
        <f>IF(BK32&lt;ESCALA!$E$7,"NI",IF(BK32&lt;ESCALA!$E$8,"EP",IF(BK32&lt;ESCALA!$E$9,"C",IF(BK32&lt;ESCALA!$E$10,"R","E"))))</f>
        <v>NI</v>
      </c>
      <c r="BD32" s="267" t="str">
        <f>IF(BL32&lt;ESCALA!$E$7,"NI",IF(BL32&lt;ESCALA!$E$8,"EP",IF(BL32&lt;ESCALA!$E$9,"C",IF(BL32&lt;ESCALA!$E$10,"R","E"))))</f>
        <v>NI</v>
      </c>
      <c r="BE32" s="267" t="str">
        <f>IF(BM32&lt;ESCALA!$E$7,"NI",IF(BM32&lt;ESCALA!$E$8,"EP",IF(BM32&lt;ESCALA!$E$9,"C",IF(BM32&lt;ESCALA!$E$10,"R","E"))))</f>
        <v>NI</v>
      </c>
      <c r="BF32" s="267" t="str">
        <f>IF(BN32&lt;ESCALA!$E$7,"NI",IF(BN32&lt;ESCALA!$E$8,"EP",IF(BN32&lt;ESCALA!$E$9,"C",IF(BN32&lt;ESCALA!$E$10,"R","E"))))</f>
        <v>NI</v>
      </c>
      <c r="BG32" s="267" t="str">
        <f>IF(BO32&lt;ESCALA!$E$7,"NI",IF(BO32&lt;ESCALA!$E$8,"EP",IF(BO32&lt;ESCALA!$E$9,"C",IF(BO32&lt;ESCALA!$E$10,"R","E"))))</f>
        <v>NI</v>
      </c>
      <c r="BH32" s="269" t="str">
        <f>IF(BP32&lt;ESCALA!$E$7,"NI",IF(BP32&lt;ESCALA!$E$8,"EP",IF(BP32&lt;ESCALA!$E$9,"C",IF(BP32&lt;ESCALA!$E$10,"R","E"))))</f>
        <v>NI</v>
      </c>
      <c r="BI32" s="263">
        <f>'4º DIV'!AY49</f>
        <v>0</v>
      </c>
      <c r="BJ32" s="264">
        <f>'4º DIV'!AZ49</f>
        <v>0</v>
      </c>
      <c r="BK32" s="264">
        <f>'4º DIV'!BA49</f>
        <v>0</v>
      </c>
      <c r="BL32" s="264">
        <f>'4º DIV'!BB49</f>
        <v>0</v>
      </c>
      <c r="BM32" s="264">
        <f>'4º DIV'!BC49</f>
        <v>0</v>
      </c>
      <c r="BN32" s="264">
        <f>'4º DIV'!BD49</f>
        <v>0</v>
      </c>
      <c r="BO32" s="264">
        <f>'4º DIV'!BE49</f>
        <v>0</v>
      </c>
      <c r="BP32" s="314">
        <f>'4º DIV'!BF49</f>
        <v>0</v>
      </c>
    </row>
    <row r="33" spans="1:68" ht="21" customHeight="1">
      <c r="A33" s="66">
        <v>20</v>
      </c>
      <c r="B33" s="28" t="s">
        <v>120</v>
      </c>
      <c r="C33" s="44"/>
      <c r="D33" s="43"/>
      <c r="E33" s="44"/>
      <c r="F33" s="44"/>
      <c r="G33" s="44"/>
      <c r="H33" s="44"/>
      <c r="I33" s="44"/>
      <c r="J33" s="45"/>
      <c r="K33" s="51"/>
      <c r="L33" s="43"/>
      <c r="M33" s="44"/>
      <c r="N33" s="44"/>
      <c r="O33" s="44"/>
      <c r="P33" s="44"/>
      <c r="Q33" s="44"/>
      <c r="R33" s="45"/>
      <c r="S33" s="51"/>
      <c r="T33" s="43"/>
      <c r="U33" s="44"/>
      <c r="V33" s="44"/>
      <c r="W33" s="44"/>
      <c r="X33" s="44"/>
      <c r="Y33" s="44"/>
      <c r="Z33" s="45"/>
      <c r="AA33" s="51"/>
      <c r="AB33" s="43"/>
      <c r="AC33" s="44"/>
      <c r="AD33" s="44"/>
      <c r="AE33" s="44"/>
      <c r="AF33" s="44"/>
      <c r="AG33" s="44"/>
      <c r="AH33" s="45"/>
      <c r="AI33" s="246"/>
      <c r="AJ33" s="51"/>
      <c r="AK33" s="43"/>
      <c r="AL33" s="44"/>
      <c r="AM33" s="44"/>
      <c r="AN33" s="44"/>
      <c r="AO33" s="44"/>
      <c r="AP33" s="44"/>
      <c r="AQ33" s="45"/>
      <c r="AR33" s="246"/>
      <c r="AS33" s="51"/>
      <c r="AT33" s="43"/>
      <c r="AU33" s="44"/>
      <c r="AV33" s="44"/>
      <c r="AW33" s="44"/>
      <c r="AX33" s="44"/>
      <c r="AY33" s="44"/>
      <c r="AZ33" s="44"/>
      <c r="BA33" s="268" t="str">
        <f>IF(BI33&lt;ESCALA!$E$7,"NI",IF(BI33&lt;ESCALA!$E$8,"EP",IF(BI33&lt;ESCALA!$E$9,"C",IF(BI33&lt;ESCALA!$E$10,"R","E"))))</f>
        <v>NI</v>
      </c>
      <c r="BB33" s="267" t="str">
        <f>IF(BJ33&lt;ESCALA!$E$7,"NI",IF(BJ33&lt;ESCALA!$E$8,"EP",IF(BJ33&lt;ESCALA!$E$9,"C",IF(BJ33&lt;ESCALA!$E$10,"R","E"))))</f>
        <v>NI</v>
      </c>
      <c r="BC33" s="267" t="str">
        <f>IF(BK33&lt;ESCALA!$E$7,"NI",IF(BK33&lt;ESCALA!$E$8,"EP",IF(BK33&lt;ESCALA!$E$9,"C",IF(BK33&lt;ESCALA!$E$10,"R","E"))))</f>
        <v>NI</v>
      </c>
      <c r="BD33" s="267" t="str">
        <f>IF(BL33&lt;ESCALA!$E$7,"NI",IF(BL33&lt;ESCALA!$E$8,"EP",IF(BL33&lt;ESCALA!$E$9,"C",IF(BL33&lt;ESCALA!$E$10,"R","E"))))</f>
        <v>NI</v>
      </c>
      <c r="BE33" s="267" t="str">
        <f>IF(BM33&lt;ESCALA!$E$7,"NI",IF(BM33&lt;ESCALA!$E$8,"EP",IF(BM33&lt;ESCALA!$E$9,"C",IF(BM33&lt;ESCALA!$E$10,"R","E"))))</f>
        <v>NI</v>
      </c>
      <c r="BF33" s="267" t="str">
        <f>IF(BN33&lt;ESCALA!$E$7,"NI",IF(BN33&lt;ESCALA!$E$8,"EP",IF(BN33&lt;ESCALA!$E$9,"C",IF(BN33&lt;ESCALA!$E$10,"R","E"))))</f>
        <v>NI</v>
      </c>
      <c r="BG33" s="267" t="str">
        <f>IF(BO33&lt;ESCALA!$E$7,"NI",IF(BO33&lt;ESCALA!$E$8,"EP",IF(BO33&lt;ESCALA!$E$9,"C",IF(BO33&lt;ESCALA!$E$10,"R","E"))))</f>
        <v>NI</v>
      </c>
      <c r="BH33" s="269" t="str">
        <f>IF(BP33&lt;ESCALA!$E$7,"NI",IF(BP33&lt;ESCALA!$E$8,"EP",IF(BP33&lt;ESCALA!$E$9,"C",IF(BP33&lt;ESCALA!$E$10,"R","E"))))</f>
        <v>NI</v>
      </c>
      <c r="BI33" s="263">
        <f>'4º DIV'!AY50</f>
        <v>0</v>
      </c>
      <c r="BJ33" s="264">
        <f>'4º DIV'!AZ50</f>
        <v>0</v>
      </c>
      <c r="BK33" s="264">
        <f>'4º DIV'!BA50</f>
        <v>0</v>
      </c>
      <c r="BL33" s="264">
        <f>'4º DIV'!BB50</f>
        <v>0</v>
      </c>
      <c r="BM33" s="264">
        <f>'4º DIV'!BC50</f>
        <v>0</v>
      </c>
      <c r="BN33" s="264">
        <f>'4º DIV'!BD50</f>
        <v>0</v>
      </c>
      <c r="BO33" s="264">
        <f>'4º DIV'!BE50</f>
        <v>0</v>
      </c>
      <c r="BP33" s="314">
        <f>'4º DIV'!BF50</f>
        <v>0</v>
      </c>
    </row>
    <row r="34" spans="1:68" ht="21" customHeight="1">
      <c r="A34" s="29">
        <v>21</v>
      </c>
      <c r="B34" s="30" t="s">
        <v>121</v>
      </c>
      <c r="C34" s="52"/>
      <c r="D34" s="48"/>
      <c r="E34" s="52"/>
      <c r="F34" s="52"/>
      <c r="G34" s="52"/>
      <c r="H34" s="52"/>
      <c r="I34" s="52"/>
      <c r="J34" s="53"/>
      <c r="K34" s="54"/>
      <c r="L34" s="48"/>
      <c r="M34" s="52"/>
      <c r="N34" s="52"/>
      <c r="O34" s="52"/>
      <c r="P34" s="52"/>
      <c r="Q34" s="52"/>
      <c r="R34" s="53"/>
      <c r="S34" s="54"/>
      <c r="T34" s="48"/>
      <c r="U34" s="52"/>
      <c r="V34" s="52"/>
      <c r="W34" s="52"/>
      <c r="X34" s="52"/>
      <c r="Y34" s="52"/>
      <c r="Z34" s="53"/>
      <c r="AA34" s="54"/>
      <c r="AB34" s="48"/>
      <c r="AC34" s="52"/>
      <c r="AD34" s="52"/>
      <c r="AE34" s="52"/>
      <c r="AF34" s="52"/>
      <c r="AG34" s="52"/>
      <c r="AH34" s="53"/>
      <c r="AI34" s="247"/>
      <c r="AJ34" s="54"/>
      <c r="AK34" s="48"/>
      <c r="AL34" s="52"/>
      <c r="AM34" s="52"/>
      <c r="AN34" s="52"/>
      <c r="AO34" s="52"/>
      <c r="AP34" s="52"/>
      <c r="AQ34" s="53"/>
      <c r="AR34" s="247"/>
      <c r="AS34" s="54"/>
      <c r="AT34" s="48"/>
      <c r="AU34" s="52"/>
      <c r="AV34" s="52"/>
      <c r="AW34" s="52"/>
      <c r="AX34" s="52"/>
      <c r="AY34" s="52"/>
      <c r="AZ34" s="52"/>
      <c r="BA34" s="268" t="str">
        <f>IF(BI34&lt;ESCALA!$E$7,"NI",IF(BI34&lt;ESCALA!$E$8,"EP",IF(BI34&lt;ESCALA!$E$9,"C",IF(BI34&lt;ESCALA!$E$10,"R","E"))))</f>
        <v>NI</v>
      </c>
      <c r="BB34" s="267" t="str">
        <f>IF(BJ34&lt;ESCALA!$E$7,"NI",IF(BJ34&lt;ESCALA!$E$8,"EP",IF(BJ34&lt;ESCALA!$E$9,"C",IF(BJ34&lt;ESCALA!$E$10,"R","E"))))</f>
        <v>NI</v>
      </c>
      <c r="BC34" s="267" t="str">
        <f>IF(BK34&lt;ESCALA!$E$7,"NI",IF(BK34&lt;ESCALA!$E$8,"EP",IF(BK34&lt;ESCALA!$E$9,"C",IF(BK34&lt;ESCALA!$E$10,"R","E"))))</f>
        <v>NI</v>
      </c>
      <c r="BD34" s="267" t="str">
        <f>IF(BL34&lt;ESCALA!$E$7,"NI",IF(BL34&lt;ESCALA!$E$8,"EP",IF(BL34&lt;ESCALA!$E$9,"C",IF(BL34&lt;ESCALA!$E$10,"R","E"))))</f>
        <v>NI</v>
      </c>
      <c r="BE34" s="267" t="str">
        <f>IF(BM34&lt;ESCALA!$E$7,"NI",IF(BM34&lt;ESCALA!$E$8,"EP",IF(BM34&lt;ESCALA!$E$9,"C",IF(BM34&lt;ESCALA!$E$10,"R","E"))))</f>
        <v>NI</v>
      </c>
      <c r="BF34" s="267" t="str">
        <f>IF(BN34&lt;ESCALA!$E$7,"NI",IF(BN34&lt;ESCALA!$E$8,"EP",IF(BN34&lt;ESCALA!$E$9,"C",IF(BN34&lt;ESCALA!$E$10,"R","E"))))</f>
        <v>NI</v>
      </c>
      <c r="BG34" s="267" t="str">
        <f>IF(BO34&lt;ESCALA!$E$7,"NI",IF(BO34&lt;ESCALA!$E$8,"EP",IF(BO34&lt;ESCALA!$E$9,"C",IF(BO34&lt;ESCALA!$E$10,"R","E"))))</f>
        <v>NI</v>
      </c>
      <c r="BH34" s="269" t="str">
        <f>IF(BP34&lt;ESCALA!$E$7,"NI",IF(BP34&lt;ESCALA!$E$8,"EP",IF(BP34&lt;ESCALA!$E$9,"C",IF(BP34&lt;ESCALA!$E$10,"R","E"))))</f>
        <v>NI</v>
      </c>
      <c r="BI34" s="263">
        <f>'4º DIV'!AY51</f>
        <v>0</v>
      </c>
      <c r="BJ34" s="264">
        <f>'4º DIV'!AZ51</f>
        <v>0</v>
      </c>
      <c r="BK34" s="264">
        <f>'4º DIV'!BA51</f>
        <v>0</v>
      </c>
      <c r="BL34" s="264">
        <f>'4º DIV'!BB51</f>
        <v>0</v>
      </c>
      <c r="BM34" s="264">
        <f>'4º DIV'!BC51</f>
        <v>0</v>
      </c>
      <c r="BN34" s="264">
        <f>'4º DIV'!BD51</f>
        <v>0</v>
      </c>
      <c r="BO34" s="264">
        <f>'4º DIV'!BE51</f>
        <v>0</v>
      </c>
      <c r="BP34" s="314">
        <f>'4º DIV'!BF51</f>
        <v>0</v>
      </c>
    </row>
    <row r="35" spans="1:68" ht="21" customHeight="1">
      <c r="A35" s="29">
        <v>22</v>
      </c>
      <c r="B35" s="28" t="s">
        <v>122</v>
      </c>
      <c r="C35" s="44"/>
      <c r="D35" s="43"/>
      <c r="E35" s="44"/>
      <c r="F35" s="44"/>
      <c r="G35" s="44"/>
      <c r="H35" s="44"/>
      <c r="I35" s="44"/>
      <c r="J35" s="45"/>
      <c r="K35" s="51"/>
      <c r="L35" s="43"/>
      <c r="M35" s="44"/>
      <c r="N35" s="44"/>
      <c r="O35" s="44"/>
      <c r="P35" s="44"/>
      <c r="Q35" s="44"/>
      <c r="R35" s="45"/>
      <c r="S35" s="51"/>
      <c r="T35" s="43"/>
      <c r="U35" s="44"/>
      <c r="V35" s="44"/>
      <c r="W35" s="44"/>
      <c r="X35" s="44"/>
      <c r="Y35" s="44"/>
      <c r="Z35" s="45"/>
      <c r="AA35" s="51"/>
      <c r="AB35" s="43"/>
      <c r="AC35" s="44"/>
      <c r="AD35" s="44"/>
      <c r="AE35" s="44"/>
      <c r="AF35" s="44"/>
      <c r="AG35" s="44"/>
      <c r="AH35" s="45"/>
      <c r="AI35" s="246"/>
      <c r="AJ35" s="51"/>
      <c r="AK35" s="43"/>
      <c r="AL35" s="44"/>
      <c r="AM35" s="44"/>
      <c r="AN35" s="44"/>
      <c r="AO35" s="44"/>
      <c r="AP35" s="44"/>
      <c r="AQ35" s="45"/>
      <c r="AR35" s="246"/>
      <c r="AS35" s="51"/>
      <c r="AT35" s="43"/>
      <c r="AU35" s="44"/>
      <c r="AV35" s="44"/>
      <c r="AW35" s="44"/>
      <c r="AX35" s="44"/>
      <c r="AY35" s="44"/>
      <c r="AZ35" s="44"/>
      <c r="BA35" s="268" t="str">
        <f>IF(BI35&lt;ESCALA!$E$7,"NI",IF(BI35&lt;ESCALA!$E$8,"EP",IF(BI35&lt;ESCALA!$E$9,"C",IF(BI35&lt;ESCALA!$E$10,"R","E"))))</f>
        <v>NI</v>
      </c>
      <c r="BB35" s="267" t="str">
        <f>IF(BJ35&lt;ESCALA!$E$7,"NI",IF(BJ35&lt;ESCALA!$E$8,"EP",IF(BJ35&lt;ESCALA!$E$9,"C",IF(BJ35&lt;ESCALA!$E$10,"R","E"))))</f>
        <v>NI</v>
      </c>
      <c r="BC35" s="267" t="str">
        <f>IF(BK35&lt;ESCALA!$E$7,"NI",IF(BK35&lt;ESCALA!$E$8,"EP",IF(BK35&lt;ESCALA!$E$9,"C",IF(BK35&lt;ESCALA!$E$10,"R","E"))))</f>
        <v>NI</v>
      </c>
      <c r="BD35" s="267" t="str">
        <f>IF(BL35&lt;ESCALA!$E$7,"NI",IF(BL35&lt;ESCALA!$E$8,"EP",IF(BL35&lt;ESCALA!$E$9,"C",IF(BL35&lt;ESCALA!$E$10,"R","E"))))</f>
        <v>NI</v>
      </c>
      <c r="BE35" s="267" t="str">
        <f>IF(BM35&lt;ESCALA!$E$7,"NI",IF(BM35&lt;ESCALA!$E$8,"EP",IF(BM35&lt;ESCALA!$E$9,"C",IF(BM35&lt;ESCALA!$E$10,"R","E"))))</f>
        <v>NI</v>
      </c>
      <c r="BF35" s="267" t="str">
        <f>IF(BN35&lt;ESCALA!$E$7,"NI",IF(BN35&lt;ESCALA!$E$8,"EP",IF(BN35&lt;ESCALA!$E$9,"C",IF(BN35&lt;ESCALA!$E$10,"R","E"))))</f>
        <v>NI</v>
      </c>
      <c r="BG35" s="267" t="str">
        <f>IF(BO35&lt;ESCALA!$E$7,"NI",IF(BO35&lt;ESCALA!$E$8,"EP",IF(BO35&lt;ESCALA!$E$9,"C",IF(BO35&lt;ESCALA!$E$10,"R","E"))))</f>
        <v>NI</v>
      </c>
      <c r="BH35" s="269" t="str">
        <f>IF(BP35&lt;ESCALA!$E$7,"NI",IF(BP35&lt;ESCALA!$E$8,"EP",IF(BP35&lt;ESCALA!$E$9,"C",IF(BP35&lt;ESCALA!$E$10,"R","E"))))</f>
        <v>NI</v>
      </c>
      <c r="BI35" s="263">
        <f>'4º DIV'!AY52</f>
        <v>0</v>
      </c>
      <c r="BJ35" s="264">
        <f>'4º DIV'!AZ52</f>
        <v>0</v>
      </c>
      <c r="BK35" s="264">
        <f>'4º DIV'!BA52</f>
        <v>0</v>
      </c>
      <c r="BL35" s="264">
        <f>'4º DIV'!BB52</f>
        <v>0</v>
      </c>
      <c r="BM35" s="264">
        <f>'4º DIV'!BC52</f>
        <v>0</v>
      </c>
      <c r="BN35" s="264">
        <f>'4º DIV'!BD52</f>
        <v>0</v>
      </c>
      <c r="BO35" s="264">
        <f>'4º DIV'!BE52</f>
        <v>0</v>
      </c>
      <c r="BP35" s="314">
        <f>'4º DIV'!BF52</f>
        <v>0</v>
      </c>
    </row>
    <row r="36" spans="1:68" ht="21" customHeight="1">
      <c r="A36" s="66">
        <v>23</v>
      </c>
      <c r="B36" s="30" t="s">
        <v>123</v>
      </c>
      <c r="C36" s="52"/>
      <c r="D36" s="48"/>
      <c r="E36" s="52"/>
      <c r="F36" s="52"/>
      <c r="G36" s="52"/>
      <c r="H36" s="52"/>
      <c r="I36" s="52"/>
      <c r="J36" s="53"/>
      <c r="K36" s="54"/>
      <c r="L36" s="48"/>
      <c r="M36" s="52"/>
      <c r="N36" s="52"/>
      <c r="O36" s="52"/>
      <c r="P36" s="52"/>
      <c r="Q36" s="52"/>
      <c r="R36" s="53"/>
      <c r="S36" s="54"/>
      <c r="T36" s="48"/>
      <c r="U36" s="52"/>
      <c r="V36" s="52"/>
      <c r="W36" s="52"/>
      <c r="X36" s="52"/>
      <c r="Y36" s="52"/>
      <c r="Z36" s="53"/>
      <c r="AA36" s="54"/>
      <c r="AB36" s="48"/>
      <c r="AC36" s="52"/>
      <c r="AD36" s="52"/>
      <c r="AE36" s="52"/>
      <c r="AF36" s="52"/>
      <c r="AG36" s="52"/>
      <c r="AH36" s="53"/>
      <c r="AI36" s="247"/>
      <c r="AJ36" s="54"/>
      <c r="AK36" s="48"/>
      <c r="AL36" s="52"/>
      <c r="AM36" s="52"/>
      <c r="AN36" s="52"/>
      <c r="AO36" s="52"/>
      <c r="AP36" s="52"/>
      <c r="AQ36" s="53"/>
      <c r="AR36" s="247"/>
      <c r="AS36" s="54"/>
      <c r="AT36" s="48"/>
      <c r="AU36" s="52"/>
      <c r="AV36" s="52"/>
      <c r="AW36" s="52"/>
      <c r="AX36" s="52"/>
      <c r="AY36" s="52"/>
      <c r="AZ36" s="52"/>
      <c r="BA36" s="268" t="str">
        <f>IF(BI36&lt;ESCALA!$E$7,"NI",IF(BI36&lt;ESCALA!$E$8,"EP",IF(BI36&lt;ESCALA!$E$9,"C",IF(BI36&lt;ESCALA!$E$10,"R","E"))))</f>
        <v>NI</v>
      </c>
      <c r="BB36" s="267" t="str">
        <f>IF(BJ36&lt;ESCALA!$E$7,"NI",IF(BJ36&lt;ESCALA!$E$8,"EP",IF(BJ36&lt;ESCALA!$E$9,"C",IF(BJ36&lt;ESCALA!$E$10,"R","E"))))</f>
        <v>NI</v>
      </c>
      <c r="BC36" s="267" t="str">
        <f>IF(BK36&lt;ESCALA!$E$7,"NI",IF(BK36&lt;ESCALA!$E$8,"EP",IF(BK36&lt;ESCALA!$E$9,"C",IF(BK36&lt;ESCALA!$E$10,"R","E"))))</f>
        <v>NI</v>
      </c>
      <c r="BD36" s="267" t="str">
        <f>IF(BL36&lt;ESCALA!$E$7,"NI",IF(BL36&lt;ESCALA!$E$8,"EP",IF(BL36&lt;ESCALA!$E$9,"C",IF(BL36&lt;ESCALA!$E$10,"R","E"))))</f>
        <v>NI</v>
      </c>
      <c r="BE36" s="267" t="str">
        <f>IF(BM36&lt;ESCALA!$E$7,"NI",IF(BM36&lt;ESCALA!$E$8,"EP",IF(BM36&lt;ESCALA!$E$9,"C",IF(BM36&lt;ESCALA!$E$10,"R","E"))))</f>
        <v>NI</v>
      </c>
      <c r="BF36" s="267" t="str">
        <f>IF(BN36&lt;ESCALA!$E$7,"NI",IF(BN36&lt;ESCALA!$E$8,"EP",IF(BN36&lt;ESCALA!$E$9,"C",IF(BN36&lt;ESCALA!$E$10,"R","E"))))</f>
        <v>NI</v>
      </c>
      <c r="BG36" s="267" t="str">
        <f>IF(BO36&lt;ESCALA!$E$7,"NI",IF(BO36&lt;ESCALA!$E$8,"EP",IF(BO36&lt;ESCALA!$E$9,"C",IF(BO36&lt;ESCALA!$E$10,"R","E"))))</f>
        <v>NI</v>
      </c>
      <c r="BH36" s="269" t="str">
        <f>IF(BP36&lt;ESCALA!$E$7,"NI",IF(BP36&lt;ESCALA!$E$8,"EP",IF(BP36&lt;ESCALA!$E$9,"C",IF(BP36&lt;ESCALA!$E$10,"R","E"))))</f>
        <v>NI</v>
      </c>
      <c r="BI36" s="263">
        <f>'4º DIV'!AY53</f>
        <v>0</v>
      </c>
      <c r="BJ36" s="264">
        <f>'4º DIV'!AZ53</f>
        <v>0</v>
      </c>
      <c r="BK36" s="264">
        <f>'4º DIV'!BA53</f>
        <v>0</v>
      </c>
      <c r="BL36" s="264">
        <f>'4º DIV'!BB53</f>
        <v>0</v>
      </c>
      <c r="BM36" s="264">
        <f>'4º DIV'!BC53</f>
        <v>0</v>
      </c>
      <c r="BN36" s="264">
        <f>'4º DIV'!BD53</f>
        <v>0</v>
      </c>
      <c r="BO36" s="264">
        <f>'4º DIV'!BE53</f>
        <v>0</v>
      </c>
      <c r="BP36" s="314">
        <f>'4º DIV'!BF53</f>
        <v>0</v>
      </c>
    </row>
    <row r="37" spans="1:68" ht="21" customHeight="1">
      <c r="A37" s="29">
        <v>24</v>
      </c>
      <c r="B37" s="28" t="s">
        <v>124</v>
      </c>
      <c r="C37" s="44"/>
      <c r="D37" s="43"/>
      <c r="E37" s="44"/>
      <c r="F37" s="44"/>
      <c r="G37" s="44"/>
      <c r="H37" s="44"/>
      <c r="I37" s="44"/>
      <c r="J37" s="45"/>
      <c r="K37" s="51"/>
      <c r="L37" s="43"/>
      <c r="M37" s="44"/>
      <c r="N37" s="44"/>
      <c r="O37" s="44"/>
      <c r="P37" s="44"/>
      <c r="Q37" s="44"/>
      <c r="R37" s="45"/>
      <c r="S37" s="51"/>
      <c r="T37" s="43"/>
      <c r="U37" s="44"/>
      <c r="V37" s="44"/>
      <c r="W37" s="44"/>
      <c r="X37" s="44"/>
      <c r="Y37" s="44"/>
      <c r="Z37" s="45"/>
      <c r="AA37" s="51"/>
      <c r="AB37" s="43"/>
      <c r="AC37" s="44"/>
      <c r="AD37" s="44"/>
      <c r="AE37" s="44"/>
      <c r="AF37" s="44"/>
      <c r="AG37" s="44"/>
      <c r="AH37" s="45"/>
      <c r="AI37" s="246"/>
      <c r="AJ37" s="51"/>
      <c r="AK37" s="43"/>
      <c r="AL37" s="44"/>
      <c r="AM37" s="44"/>
      <c r="AN37" s="44"/>
      <c r="AO37" s="44"/>
      <c r="AP37" s="44"/>
      <c r="AQ37" s="45"/>
      <c r="AR37" s="246"/>
      <c r="AS37" s="51"/>
      <c r="AT37" s="43"/>
      <c r="AU37" s="44"/>
      <c r="AV37" s="44"/>
      <c r="AW37" s="44"/>
      <c r="AX37" s="44"/>
      <c r="AY37" s="44"/>
      <c r="AZ37" s="44"/>
      <c r="BA37" s="268" t="str">
        <f>IF(BI37&lt;ESCALA!$E$7,"NI",IF(BI37&lt;ESCALA!$E$8,"EP",IF(BI37&lt;ESCALA!$E$9,"C",IF(BI37&lt;ESCALA!$E$10,"R","E"))))</f>
        <v>NI</v>
      </c>
      <c r="BB37" s="267" t="str">
        <f>IF(BJ37&lt;ESCALA!$E$7,"NI",IF(BJ37&lt;ESCALA!$E$8,"EP",IF(BJ37&lt;ESCALA!$E$9,"C",IF(BJ37&lt;ESCALA!$E$10,"R","E"))))</f>
        <v>NI</v>
      </c>
      <c r="BC37" s="267" t="str">
        <f>IF(BK37&lt;ESCALA!$E$7,"NI",IF(BK37&lt;ESCALA!$E$8,"EP",IF(BK37&lt;ESCALA!$E$9,"C",IF(BK37&lt;ESCALA!$E$10,"R","E"))))</f>
        <v>NI</v>
      </c>
      <c r="BD37" s="267" t="str">
        <f>IF(BL37&lt;ESCALA!$E$7,"NI",IF(BL37&lt;ESCALA!$E$8,"EP",IF(BL37&lt;ESCALA!$E$9,"C",IF(BL37&lt;ESCALA!$E$10,"R","E"))))</f>
        <v>NI</v>
      </c>
      <c r="BE37" s="267" t="str">
        <f>IF(BM37&lt;ESCALA!$E$7,"NI",IF(BM37&lt;ESCALA!$E$8,"EP",IF(BM37&lt;ESCALA!$E$9,"C",IF(BM37&lt;ESCALA!$E$10,"R","E"))))</f>
        <v>NI</v>
      </c>
      <c r="BF37" s="267" t="str">
        <f>IF(BN37&lt;ESCALA!$E$7,"NI",IF(BN37&lt;ESCALA!$E$8,"EP",IF(BN37&lt;ESCALA!$E$9,"C",IF(BN37&lt;ESCALA!$E$10,"R","E"))))</f>
        <v>NI</v>
      </c>
      <c r="BG37" s="267" t="str">
        <f>IF(BO37&lt;ESCALA!$E$7,"NI",IF(BO37&lt;ESCALA!$E$8,"EP",IF(BO37&lt;ESCALA!$E$9,"C",IF(BO37&lt;ESCALA!$E$10,"R","E"))))</f>
        <v>NI</v>
      </c>
      <c r="BH37" s="269" t="str">
        <f>IF(BP37&lt;ESCALA!$E$7,"NI",IF(BP37&lt;ESCALA!$E$8,"EP",IF(BP37&lt;ESCALA!$E$9,"C",IF(BP37&lt;ESCALA!$E$10,"R","E"))))</f>
        <v>NI</v>
      </c>
      <c r="BI37" s="263">
        <f>'4º DIV'!AY54</f>
        <v>0</v>
      </c>
      <c r="BJ37" s="264">
        <f>'4º DIV'!AZ54</f>
        <v>0</v>
      </c>
      <c r="BK37" s="264">
        <f>'4º DIV'!BA54</f>
        <v>0</v>
      </c>
      <c r="BL37" s="264">
        <f>'4º DIV'!BB54</f>
        <v>0</v>
      </c>
      <c r="BM37" s="264">
        <f>'4º DIV'!BC54</f>
        <v>0</v>
      </c>
      <c r="BN37" s="264">
        <f>'4º DIV'!BD54</f>
        <v>0</v>
      </c>
      <c r="BO37" s="264">
        <f>'4º DIV'!BE54</f>
        <v>0</v>
      </c>
      <c r="BP37" s="314">
        <f>'4º DIV'!BF54</f>
        <v>0</v>
      </c>
    </row>
    <row r="38" spans="1:68" ht="21" customHeight="1">
      <c r="A38" s="29">
        <v>25</v>
      </c>
      <c r="B38" s="30" t="s">
        <v>125</v>
      </c>
      <c r="C38" s="52"/>
      <c r="D38" s="48"/>
      <c r="E38" s="52"/>
      <c r="F38" s="52"/>
      <c r="G38" s="52"/>
      <c r="H38" s="52"/>
      <c r="I38" s="52"/>
      <c r="J38" s="53"/>
      <c r="K38" s="54"/>
      <c r="L38" s="48"/>
      <c r="M38" s="52"/>
      <c r="N38" s="52"/>
      <c r="O38" s="52"/>
      <c r="P38" s="52"/>
      <c r="Q38" s="52"/>
      <c r="R38" s="53"/>
      <c r="S38" s="54"/>
      <c r="T38" s="48"/>
      <c r="U38" s="52"/>
      <c r="V38" s="52"/>
      <c r="W38" s="52"/>
      <c r="X38" s="52"/>
      <c r="Y38" s="52"/>
      <c r="Z38" s="53"/>
      <c r="AA38" s="54"/>
      <c r="AB38" s="48"/>
      <c r="AC38" s="52"/>
      <c r="AD38" s="52"/>
      <c r="AE38" s="52"/>
      <c r="AF38" s="52"/>
      <c r="AG38" s="52"/>
      <c r="AH38" s="53"/>
      <c r="AI38" s="247"/>
      <c r="AJ38" s="54"/>
      <c r="AK38" s="48"/>
      <c r="AL38" s="52"/>
      <c r="AM38" s="52"/>
      <c r="AN38" s="52"/>
      <c r="AO38" s="52"/>
      <c r="AP38" s="52"/>
      <c r="AQ38" s="53"/>
      <c r="AR38" s="247"/>
      <c r="AS38" s="54"/>
      <c r="AT38" s="48"/>
      <c r="AU38" s="52"/>
      <c r="AV38" s="52"/>
      <c r="AW38" s="52"/>
      <c r="AX38" s="52"/>
      <c r="AY38" s="52"/>
      <c r="AZ38" s="52"/>
      <c r="BA38" s="268" t="str">
        <f>IF(BI38&lt;ESCALA!$E$7,"NI",IF(BI38&lt;ESCALA!$E$8,"EP",IF(BI38&lt;ESCALA!$E$9,"C",IF(BI38&lt;ESCALA!$E$10,"R","E"))))</f>
        <v>NI</v>
      </c>
      <c r="BB38" s="267" t="str">
        <f>IF(BJ38&lt;ESCALA!$E$7,"NI",IF(BJ38&lt;ESCALA!$E$8,"EP",IF(BJ38&lt;ESCALA!$E$9,"C",IF(BJ38&lt;ESCALA!$E$10,"R","E"))))</f>
        <v>NI</v>
      </c>
      <c r="BC38" s="267" t="str">
        <f>IF(BK38&lt;ESCALA!$E$7,"NI",IF(BK38&lt;ESCALA!$E$8,"EP",IF(BK38&lt;ESCALA!$E$9,"C",IF(BK38&lt;ESCALA!$E$10,"R","E"))))</f>
        <v>NI</v>
      </c>
      <c r="BD38" s="267" t="str">
        <f>IF(BL38&lt;ESCALA!$E$7,"NI",IF(BL38&lt;ESCALA!$E$8,"EP",IF(BL38&lt;ESCALA!$E$9,"C",IF(BL38&lt;ESCALA!$E$10,"R","E"))))</f>
        <v>NI</v>
      </c>
      <c r="BE38" s="267" t="str">
        <f>IF(BM38&lt;ESCALA!$E$7,"NI",IF(BM38&lt;ESCALA!$E$8,"EP",IF(BM38&lt;ESCALA!$E$9,"C",IF(BM38&lt;ESCALA!$E$10,"R","E"))))</f>
        <v>NI</v>
      </c>
      <c r="BF38" s="267" t="str">
        <f>IF(BN38&lt;ESCALA!$E$7,"NI",IF(BN38&lt;ESCALA!$E$8,"EP",IF(BN38&lt;ESCALA!$E$9,"C",IF(BN38&lt;ESCALA!$E$10,"R","E"))))</f>
        <v>NI</v>
      </c>
      <c r="BG38" s="267" t="str">
        <f>IF(BO38&lt;ESCALA!$E$7,"NI",IF(BO38&lt;ESCALA!$E$8,"EP",IF(BO38&lt;ESCALA!$E$9,"C",IF(BO38&lt;ESCALA!$E$10,"R","E"))))</f>
        <v>NI</v>
      </c>
      <c r="BH38" s="269" t="str">
        <f>IF(BP38&lt;ESCALA!$E$7,"NI",IF(BP38&lt;ESCALA!$E$8,"EP",IF(BP38&lt;ESCALA!$E$9,"C",IF(BP38&lt;ESCALA!$E$10,"R","E"))))</f>
        <v>NI</v>
      </c>
      <c r="BI38" s="263">
        <f>'4º DIV'!AY55</f>
        <v>0</v>
      </c>
      <c r="BJ38" s="264">
        <f>'4º DIV'!AZ55</f>
        <v>0</v>
      </c>
      <c r="BK38" s="264">
        <f>'4º DIV'!BA55</f>
        <v>0</v>
      </c>
      <c r="BL38" s="264">
        <f>'4º DIV'!BB55</f>
        <v>0</v>
      </c>
      <c r="BM38" s="264">
        <f>'4º DIV'!BC55</f>
        <v>0</v>
      </c>
      <c r="BN38" s="264">
        <f>'4º DIV'!BD55</f>
        <v>0</v>
      </c>
      <c r="BO38" s="264">
        <f>'4º DIV'!BE55</f>
        <v>0</v>
      </c>
      <c r="BP38" s="314">
        <f>'4º DIV'!BF55</f>
        <v>0</v>
      </c>
    </row>
    <row r="39" spans="1:68" ht="21" customHeight="1">
      <c r="A39" s="66">
        <v>26</v>
      </c>
      <c r="B39" s="28" t="s">
        <v>126</v>
      </c>
      <c r="C39" s="44"/>
      <c r="D39" s="43"/>
      <c r="E39" s="44"/>
      <c r="F39" s="44"/>
      <c r="G39" s="44"/>
      <c r="H39" s="44"/>
      <c r="I39" s="44"/>
      <c r="J39" s="45"/>
      <c r="K39" s="51"/>
      <c r="L39" s="43"/>
      <c r="M39" s="44"/>
      <c r="N39" s="44"/>
      <c r="O39" s="44"/>
      <c r="P39" s="44"/>
      <c r="Q39" s="44"/>
      <c r="R39" s="45"/>
      <c r="S39" s="51"/>
      <c r="T39" s="43"/>
      <c r="U39" s="44"/>
      <c r="V39" s="44"/>
      <c r="W39" s="44"/>
      <c r="X39" s="44"/>
      <c r="Y39" s="44"/>
      <c r="Z39" s="45"/>
      <c r="AA39" s="51"/>
      <c r="AB39" s="43"/>
      <c r="AC39" s="44"/>
      <c r="AD39" s="44"/>
      <c r="AE39" s="44"/>
      <c r="AF39" s="44"/>
      <c r="AG39" s="44"/>
      <c r="AH39" s="45"/>
      <c r="AI39" s="246"/>
      <c r="AJ39" s="51"/>
      <c r="AK39" s="43"/>
      <c r="AL39" s="44"/>
      <c r="AM39" s="44"/>
      <c r="AN39" s="44"/>
      <c r="AO39" s="44"/>
      <c r="AP39" s="44"/>
      <c r="AQ39" s="45"/>
      <c r="AR39" s="246"/>
      <c r="AS39" s="51"/>
      <c r="AT39" s="43"/>
      <c r="AU39" s="44"/>
      <c r="AV39" s="44"/>
      <c r="AW39" s="44"/>
      <c r="AX39" s="44"/>
      <c r="AY39" s="44"/>
      <c r="AZ39" s="44"/>
      <c r="BA39" s="268" t="str">
        <f>IF(BI39&lt;ESCALA!$E$7,"NI",IF(BI39&lt;ESCALA!$E$8,"EP",IF(BI39&lt;ESCALA!$E$9,"C",IF(BI39&lt;ESCALA!$E$10,"R","E"))))</f>
        <v>NI</v>
      </c>
      <c r="BB39" s="267" t="str">
        <f>IF(BJ39&lt;ESCALA!$E$7,"NI",IF(BJ39&lt;ESCALA!$E$8,"EP",IF(BJ39&lt;ESCALA!$E$9,"C",IF(BJ39&lt;ESCALA!$E$10,"R","E"))))</f>
        <v>NI</v>
      </c>
      <c r="BC39" s="267" t="str">
        <f>IF(BK39&lt;ESCALA!$E$7,"NI",IF(BK39&lt;ESCALA!$E$8,"EP",IF(BK39&lt;ESCALA!$E$9,"C",IF(BK39&lt;ESCALA!$E$10,"R","E"))))</f>
        <v>NI</v>
      </c>
      <c r="BD39" s="267" t="str">
        <f>IF(BL39&lt;ESCALA!$E$7,"NI",IF(BL39&lt;ESCALA!$E$8,"EP",IF(BL39&lt;ESCALA!$E$9,"C",IF(BL39&lt;ESCALA!$E$10,"R","E"))))</f>
        <v>NI</v>
      </c>
      <c r="BE39" s="267" t="str">
        <f>IF(BM39&lt;ESCALA!$E$7,"NI",IF(BM39&lt;ESCALA!$E$8,"EP",IF(BM39&lt;ESCALA!$E$9,"C",IF(BM39&lt;ESCALA!$E$10,"R","E"))))</f>
        <v>NI</v>
      </c>
      <c r="BF39" s="267" t="str">
        <f>IF(BN39&lt;ESCALA!$E$7,"NI",IF(BN39&lt;ESCALA!$E$8,"EP",IF(BN39&lt;ESCALA!$E$9,"C",IF(BN39&lt;ESCALA!$E$10,"R","E"))))</f>
        <v>NI</v>
      </c>
      <c r="BG39" s="267" t="str">
        <f>IF(BO39&lt;ESCALA!$E$7,"NI",IF(BO39&lt;ESCALA!$E$8,"EP",IF(BO39&lt;ESCALA!$E$9,"C",IF(BO39&lt;ESCALA!$E$10,"R","E"))))</f>
        <v>NI</v>
      </c>
      <c r="BH39" s="269" t="str">
        <f>IF(BP39&lt;ESCALA!$E$7,"NI",IF(BP39&lt;ESCALA!$E$8,"EP",IF(BP39&lt;ESCALA!$E$9,"C",IF(BP39&lt;ESCALA!$E$10,"R","E"))))</f>
        <v>NI</v>
      </c>
      <c r="BI39" s="263">
        <f>'4º DIV'!AY56</f>
        <v>0</v>
      </c>
      <c r="BJ39" s="264">
        <f>'4º DIV'!AZ56</f>
        <v>0</v>
      </c>
      <c r="BK39" s="264">
        <f>'4º DIV'!BA56</f>
        <v>0</v>
      </c>
      <c r="BL39" s="264">
        <f>'4º DIV'!BB56</f>
        <v>0</v>
      </c>
      <c r="BM39" s="264">
        <f>'4º DIV'!BC56</f>
        <v>0</v>
      </c>
      <c r="BN39" s="264">
        <f>'4º DIV'!BD56</f>
        <v>0</v>
      </c>
      <c r="BO39" s="264">
        <f>'4º DIV'!BE56</f>
        <v>0</v>
      </c>
      <c r="BP39" s="314">
        <f>'4º DIV'!BF56</f>
        <v>0</v>
      </c>
    </row>
    <row r="40" spans="1:68" ht="21" customHeight="1">
      <c r="A40" s="29">
        <v>27</v>
      </c>
      <c r="B40" s="30" t="s">
        <v>127</v>
      </c>
      <c r="C40" s="52"/>
      <c r="D40" s="48"/>
      <c r="E40" s="52"/>
      <c r="F40" s="52"/>
      <c r="G40" s="52"/>
      <c r="H40" s="52"/>
      <c r="I40" s="52"/>
      <c r="J40" s="53"/>
      <c r="K40" s="54"/>
      <c r="L40" s="48"/>
      <c r="M40" s="52"/>
      <c r="N40" s="52"/>
      <c r="O40" s="52"/>
      <c r="P40" s="52"/>
      <c r="Q40" s="52"/>
      <c r="R40" s="53"/>
      <c r="S40" s="54"/>
      <c r="T40" s="48"/>
      <c r="U40" s="52"/>
      <c r="V40" s="52"/>
      <c r="W40" s="52"/>
      <c r="X40" s="52"/>
      <c r="Y40" s="52"/>
      <c r="Z40" s="53"/>
      <c r="AA40" s="54"/>
      <c r="AB40" s="48"/>
      <c r="AC40" s="52"/>
      <c r="AD40" s="52"/>
      <c r="AE40" s="52"/>
      <c r="AF40" s="52"/>
      <c r="AG40" s="52"/>
      <c r="AH40" s="53"/>
      <c r="AI40" s="247"/>
      <c r="AJ40" s="54"/>
      <c r="AK40" s="48"/>
      <c r="AL40" s="52"/>
      <c r="AM40" s="52"/>
      <c r="AN40" s="52"/>
      <c r="AO40" s="52"/>
      <c r="AP40" s="52"/>
      <c r="AQ40" s="53"/>
      <c r="AR40" s="247"/>
      <c r="AS40" s="54"/>
      <c r="AT40" s="48"/>
      <c r="AU40" s="52"/>
      <c r="AV40" s="52"/>
      <c r="AW40" s="52"/>
      <c r="AX40" s="52"/>
      <c r="AY40" s="52"/>
      <c r="AZ40" s="52"/>
      <c r="BA40" s="268" t="str">
        <f>IF(BI40&lt;ESCALA!$E$7,"NI",IF(BI40&lt;ESCALA!$E$8,"EP",IF(BI40&lt;ESCALA!$E$9,"C",IF(BI40&lt;ESCALA!$E$10,"R","E"))))</f>
        <v>NI</v>
      </c>
      <c r="BB40" s="267" t="str">
        <f>IF(BJ40&lt;ESCALA!$E$7,"NI",IF(BJ40&lt;ESCALA!$E$8,"EP",IF(BJ40&lt;ESCALA!$E$9,"C",IF(BJ40&lt;ESCALA!$E$10,"R","E"))))</f>
        <v>NI</v>
      </c>
      <c r="BC40" s="267" t="str">
        <f>IF(BK40&lt;ESCALA!$E$7,"NI",IF(BK40&lt;ESCALA!$E$8,"EP",IF(BK40&lt;ESCALA!$E$9,"C",IF(BK40&lt;ESCALA!$E$10,"R","E"))))</f>
        <v>NI</v>
      </c>
      <c r="BD40" s="267" t="str">
        <f>IF(BL40&lt;ESCALA!$E$7,"NI",IF(BL40&lt;ESCALA!$E$8,"EP",IF(BL40&lt;ESCALA!$E$9,"C",IF(BL40&lt;ESCALA!$E$10,"R","E"))))</f>
        <v>NI</v>
      </c>
      <c r="BE40" s="267" t="str">
        <f>IF(BM40&lt;ESCALA!$E$7,"NI",IF(BM40&lt;ESCALA!$E$8,"EP",IF(BM40&lt;ESCALA!$E$9,"C",IF(BM40&lt;ESCALA!$E$10,"R","E"))))</f>
        <v>NI</v>
      </c>
      <c r="BF40" s="267" t="str">
        <f>IF(BN40&lt;ESCALA!$E$7,"NI",IF(BN40&lt;ESCALA!$E$8,"EP",IF(BN40&lt;ESCALA!$E$9,"C",IF(BN40&lt;ESCALA!$E$10,"R","E"))))</f>
        <v>NI</v>
      </c>
      <c r="BG40" s="267" t="str">
        <f>IF(BO40&lt;ESCALA!$E$7,"NI",IF(BO40&lt;ESCALA!$E$8,"EP",IF(BO40&lt;ESCALA!$E$9,"C",IF(BO40&lt;ESCALA!$E$10,"R","E"))))</f>
        <v>NI</v>
      </c>
      <c r="BH40" s="269" t="str">
        <f>IF(BP40&lt;ESCALA!$E$7,"NI",IF(BP40&lt;ESCALA!$E$8,"EP",IF(BP40&lt;ESCALA!$E$9,"C",IF(BP40&lt;ESCALA!$E$10,"R","E"))))</f>
        <v>NI</v>
      </c>
      <c r="BI40" s="263">
        <f>'4º DIV'!AY57</f>
        <v>0</v>
      </c>
      <c r="BJ40" s="264">
        <f>'4º DIV'!AZ57</f>
        <v>0</v>
      </c>
      <c r="BK40" s="264">
        <f>'4º DIV'!BA57</f>
        <v>0</v>
      </c>
      <c r="BL40" s="264">
        <f>'4º DIV'!BB57</f>
        <v>0</v>
      </c>
      <c r="BM40" s="264">
        <f>'4º DIV'!BC57</f>
        <v>0</v>
      </c>
      <c r="BN40" s="264">
        <f>'4º DIV'!BD57</f>
        <v>0</v>
      </c>
      <c r="BO40" s="264">
        <f>'4º DIV'!BE57</f>
        <v>0</v>
      </c>
      <c r="BP40" s="314">
        <f>'4º DIV'!BF57</f>
        <v>0</v>
      </c>
    </row>
    <row r="41" spans="1:68" ht="21" customHeight="1">
      <c r="A41" s="29">
        <v>28</v>
      </c>
      <c r="B41" s="28" t="s">
        <v>128</v>
      </c>
      <c r="C41" s="44"/>
      <c r="D41" s="43"/>
      <c r="E41" s="44"/>
      <c r="F41" s="44"/>
      <c r="G41" s="44"/>
      <c r="H41" s="44"/>
      <c r="I41" s="44"/>
      <c r="J41" s="45"/>
      <c r="K41" s="51"/>
      <c r="L41" s="43"/>
      <c r="M41" s="44"/>
      <c r="N41" s="44"/>
      <c r="O41" s="44"/>
      <c r="P41" s="44"/>
      <c r="Q41" s="44"/>
      <c r="R41" s="45"/>
      <c r="S41" s="51"/>
      <c r="T41" s="43"/>
      <c r="U41" s="44"/>
      <c r="V41" s="44"/>
      <c r="W41" s="44"/>
      <c r="X41" s="44"/>
      <c r="Y41" s="44"/>
      <c r="Z41" s="45"/>
      <c r="AA41" s="51"/>
      <c r="AB41" s="43"/>
      <c r="AC41" s="44"/>
      <c r="AD41" s="44"/>
      <c r="AE41" s="44"/>
      <c r="AF41" s="44"/>
      <c r="AG41" s="44"/>
      <c r="AH41" s="45"/>
      <c r="AI41" s="246"/>
      <c r="AJ41" s="51"/>
      <c r="AK41" s="43"/>
      <c r="AL41" s="44"/>
      <c r="AM41" s="44"/>
      <c r="AN41" s="44"/>
      <c r="AO41" s="44"/>
      <c r="AP41" s="44"/>
      <c r="AQ41" s="45"/>
      <c r="AR41" s="246"/>
      <c r="AS41" s="51"/>
      <c r="AT41" s="43"/>
      <c r="AU41" s="44"/>
      <c r="AV41" s="44"/>
      <c r="AW41" s="44"/>
      <c r="AX41" s="44"/>
      <c r="AY41" s="44"/>
      <c r="AZ41" s="44"/>
      <c r="BA41" s="268" t="str">
        <f>IF(BI41&lt;ESCALA!$E$7,"NI",IF(BI41&lt;ESCALA!$E$8,"EP",IF(BI41&lt;ESCALA!$E$9,"C",IF(BI41&lt;ESCALA!$E$10,"R","E"))))</f>
        <v>NI</v>
      </c>
      <c r="BB41" s="267" t="str">
        <f>IF(BJ41&lt;ESCALA!$E$7,"NI",IF(BJ41&lt;ESCALA!$E$8,"EP",IF(BJ41&lt;ESCALA!$E$9,"C",IF(BJ41&lt;ESCALA!$E$10,"R","E"))))</f>
        <v>NI</v>
      </c>
      <c r="BC41" s="267" t="str">
        <f>IF(BK41&lt;ESCALA!$E$7,"NI",IF(BK41&lt;ESCALA!$E$8,"EP",IF(BK41&lt;ESCALA!$E$9,"C",IF(BK41&lt;ESCALA!$E$10,"R","E"))))</f>
        <v>NI</v>
      </c>
      <c r="BD41" s="267" t="str">
        <f>IF(BL41&lt;ESCALA!$E$7,"NI",IF(BL41&lt;ESCALA!$E$8,"EP",IF(BL41&lt;ESCALA!$E$9,"C",IF(BL41&lt;ESCALA!$E$10,"R","E"))))</f>
        <v>NI</v>
      </c>
      <c r="BE41" s="267" t="str">
        <f>IF(BM41&lt;ESCALA!$E$7,"NI",IF(BM41&lt;ESCALA!$E$8,"EP",IF(BM41&lt;ESCALA!$E$9,"C",IF(BM41&lt;ESCALA!$E$10,"R","E"))))</f>
        <v>NI</v>
      </c>
      <c r="BF41" s="267" t="str">
        <f>IF(BN41&lt;ESCALA!$E$7,"NI",IF(BN41&lt;ESCALA!$E$8,"EP",IF(BN41&lt;ESCALA!$E$9,"C",IF(BN41&lt;ESCALA!$E$10,"R","E"))))</f>
        <v>NI</v>
      </c>
      <c r="BG41" s="267" t="str">
        <f>IF(BO41&lt;ESCALA!$E$7,"NI",IF(BO41&lt;ESCALA!$E$8,"EP",IF(BO41&lt;ESCALA!$E$9,"C",IF(BO41&lt;ESCALA!$E$10,"R","E"))))</f>
        <v>NI</v>
      </c>
      <c r="BH41" s="269" t="str">
        <f>IF(BP41&lt;ESCALA!$E$7,"NI",IF(BP41&lt;ESCALA!$E$8,"EP",IF(BP41&lt;ESCALA!$E$9,"C",IF(BP41&lt;ESCALA!$E$10,"R","E"))))</f>
        <v>NI</v>
      </c>
      <c r="BI41" s="263">
        <f>'4º DIV'!AY58</f>
        <v>0</v>
      </c>
      <c r="BJ41" s="264">
        <f>'4º DIV'!AZ58</f>
        <v>0</v>
      </c>
      <c r="BK41" s="264">
        <f>'4º DIV'!BA58</f>
        <v>0</v>
      </c>
      <c r="BL41" s="264">
        <f>'4º DIV'!BB58</f>
        <v>0</v>
      </c>
      <c r="BM41" s="264">
        <f>'4º DIV'!BC58</f>
        <v>0</v>
      </c>
      <c r="BN41" s="264">
        <f>'4º DIV'!BD58</f>
        <v>0</v>
      </c>
      <c r="BO41" s="264">
        <f>'4º DIV'!BE58</f>
        <v>0</v>
      </c>
      <c r="BP41" s="314">
        <f>'4º DIV'!BF58</f>
        <v>0</v>
      </c>
    </row>
    <row r="42" spans="1:68" ht="21" customHeight="1">
      <c r="A42" s="66">
        <v>29</v>
      </c>
      <c r="B42" s="30" t="s">
        <v>129</v>
      </c>
      <c r="C42" s="52"/>
      <c r="D42" s="48"/>
      <c r="E42" s="52"/>
      <c r="F42" s="52"/>
      <c r="G42" s="52"/>
      <c r="H42" s="52"/>
      <c r="I42" s="52"/>
      <c r="J42" s="53"/>
      <c r="K42" s="54"/>
      <c r="L42" s="48"/>
      <c r="M42" s="52"/>
      <c r="N42" s="52"/>
      <c r="O42" s="52"/>
      <c r="P42" s="52"/>
      <c r="Q42" s="52"/>
      <c r="R42" s="53"/>
      <c r="S42" s="54"/>
      <c r="T42" s="48"/>
      <c r="U42" s="52"/>
      <c r="V42" s="52"/>
      <c r="W42" s="52"/>
      <c r="X42" s="52"/>
      <c r="Y42" s="52"/>
      <c r="Z42" s="53"/>
      <c r="AA42" s="54"/>
      <c r="AB42" s="48"/>
      <c r="AC42" s="52"/>
      <c r="AD42" s="52"/>
      <c r="AE42" s="52"/>
      <c r="AF42" s="52"/>
      <c r="AG42" s="52"/>
      <c r="AH42" s="53"/>
      <c r="AI42" s="247"/>
      <c r="AJ42" s="54"/>
      <c r="AK42" s="48"/>
      <c r="AL42" s="52"/>
      <c r="AM42" s="52"/>
      <c r="AN42" s="52"/>
      <c r="AO42" s="52"/>
      <c r="AP42" s="52"/>
      <c r="AQ42" s="53"/>
      <c r="AR42" s="247"/>
      <c r="AS42" s="54"/>
      <c r="AT42" s="48"/>
      <c r="AU42" s="52"/>
      <c r="AV42" s="52"/>
      <c r="AW42" s="52"/>
      <c r="AX42" s="52"/>
      <c r="AY42" s="52"/>
      <c r="AZ42" s="52"/>
      <c r="BA42" s="268" t="str">
        <f>IF(BI42&lt;ESCALA!$E$7,"NI",IF(BI42&lt;ESCALA!$E$8,"EP",IF(BI42&lt;ESCALA!$E$9,"C",IF(BI42&lt;ESCALA!$E$10,"R","E"))))</f>
        <v>NI</v>
      </c>
      <c r="BB42" s="267" t="str">
        <f>IF(BJ42&lt;ESCALA!$E$7,"NI",IF(BJ42&lt;ESCALA!$E$8,"EP",IF(BJ42&lt;ESCALA!$E$9,"C",IF(BJ42&lt;ESCALA!$E$10,"R","E"))))</f>
        <v>NI</v>
      </c>
      <c r="BC42" s="267" t="str">
        <f>IF(BK42&lt;ESCALA!$E$7,"NI",IF(BK42&lt;ESCALA!$E$8,"EP",IF(BK42&lt;ESCALA!$E$9,"C",IF(BK42&lt;ESCALA!$E$10,"R","E"))))</f>
        <v>NI</v>
      </c>
      <c r="BD42" s="267" t="str">
        <f>IF(BL42&lt;ESCALA!$E$7,"NI",IF(BL42&lt;ESCALA!$E$8,"EP",IF(BL42&lt;ESCALA!$E$9,"C",IF(BL42&lt;ESCALA!$E$10,"R","E"))))</f>
        <v>NI</v>
      </c>
      <c r="BE42" s="267" t="str">
        <f>IF(BM42&lt;ESCALA!$E$7,"NI",IF(BM42&lt;ESCALA!$E$8,"EP",IF(BM42&lt;ESCALA!$E$9,"C",IF(BM42&lt;ESCALA!$E$10,"R","E"))))</f>
        <v>NI</v>
      </c>
      <c r="BF42" s="267" t="str">
        <f>IF(BN42&lt;ESCALA!$E$7,"NI",IF(BN42&lt;ESCALA!$E$8,"EP",IF(BN42&lt;ESCALA!$E$9,"C",IF(BN42&lt;ESCALA!$E$10,"R","E"))))</f>
        <v>NI</v>
      </c>
      <c r="BG42" s="267" t="str">
        <f>IF(BO42&lt;ESCALA!$E$7,"NI",IF(BO42&lt;ESCALA!$E$8,"EP",IF(BO42&lt;ESCALA!$E$9,"C",IF(BO42&lt;ESCALA!$E$10,"R","E"))))</f>
        <v>NI</v>
      </c>
      <c r="BH42" s="269" t="str">
        <f>IF(BP42&lt;ESCALA!$E$7,"NI",IF(BP42&lt;ESCALA!$E$8,"EP",IF(BP42&lt;ESCALA!$E$9,"C",IF(BP42&lt;ESCALA!$E$10,"R","E"))))</f>
        <v>NI</v>
      </c>
      <c r="BI42" s="263">
        <f>'4º DIV'!AY59</f>
        <v>0</v>
      </c>
      <c r="BJ42" s="264">
        <f>'4º DIV'!AZ59</f>
        <v>0</v>
      </c>
      <c r="BK42" s="264">
        <f>'4º DIV'!BA59</f>
        <v>0</v>
      </c>
      <c r="BL42" s="264">
        <f>'4º DIV'!BB59</f>
        <v>0</v>
      </c>
      <c r="BM42" s="264">
        <f>'4º DIV'!BC59</f>
        <v>0</v>
      </c>
      <c r="BN42" s="264">
        <f>'4º DIV'!BD59</f>
        <v>0</v>
      </c>
      <c r="BO42" s="264">
        <f>'4º DIV'!BE59</f>
        <v>0</v>
      </c>
      <c r="BP42" s="314">
        <f>'4º DIV'!BF59</f>
        <v>0</v>
      </c>
    </row>
    <row r="43" spans="1:68" ht="21" customHeight="1">
      <c r="A43" s="29">
        <v>30</v>
      </c>
      <c r="B43" s="28" t="s">
        <v>130</v>
      </c>
      <c r="C43" s="44"/>
      <c r="D43" s="43"/>
      <c r="E43" s="44"/>
      <c r="F43" s="44"/>
      <c r="G43" s="44"/>
      <c r="H43" s="44"/>
      <c r="I43" s="44"/>
      <c r="J43" s="45"/>
      <c r="K43" s="51"/>
      <c r="L43" s="43"/>
      <c r="M43" s="44"/>
      <c r="N43" s="44"/>
      <c r="O43" s="44"/>
      <c r="P43" s="44"/>
      <c r="Q43" s="44"/>
      <c r="R43" s="45"/>
      <c r="S43" s="51"/>
      <c r="T43" s="43"/>
      <c r="U43" s="44"/>
      <c r="V43" s="44"/>
      <c r="W43" s="44"/>
      <c r="X43" s="44"/>
      <c r="Y43" s="44"/>
      <c r="Z43" s="45"/>
      <c r="AA43" s="51"/>
      <c r="AB43" s="43"/>
      <c r="AC43" s="44"/>
      <c r="AD43" s="44"/>
      <c r="AE43" s="44"/>
      <c r="AF43" s="44"/>
      <c r="AG43" s="44"/>
      <c r="AH43" s="45"/>
      <c r="AI43" s="246"/>
      <c r="AJ43" s="51"/>
      <c r="AK43" s="43"/>
      <c r="AL43" s="44"/>
      <c r="AM43" s="44"/>
      <c r="AN43" s="44"/>
      <c r="AO43" s="44"/>
      <c r="AP43" s="44"/>
      <c r="AQ43" s="45"/>
      <c r="AR43" s="246"/>
      <c r="AS43" s="51"/>
      <c r="AT43" s="43"/>
      <c r="AU43" s="44"/>
      <c r="AV43" s="44"/>
      <c r="AW43" s="44"/>
      <c r="AX43" s="44"/>
      <c r="AY43" s="44"/>
      <c r="AZ43" s="44"/>
      <c r="BA43" s="268" t="str">
        <f>IF(BI43&lt;ESCALA!$E$7,"NI",IF(BI43&lt;ESCALA!$E$8,"EP",IF(BI43&lt;ESCALA!$E$9,"C",IF(BI43&lt;ESCALA!$E$10,"R","E"))))</f>
        <v>NI</v>
      </c>
      <c r="BB43" s="267" t="str">
        <f>IF(BJ43&lt;ESCALA!$E$7,"NI",IF(BJ43&lt;ESCALA!$E$8,"EP",IF(BJ43&lt;ESCALA!$E$9,"C",IF(BJ43&lt;ESCALA!$E$10,"R","E"))))</f>
        <v>NI</v>
      </c>
      <c r="BC43" s="267" t="str">
        <f>IF(BK43&lt;ESCALA!$E$7,"NI",IF(BK43&lt;ESCALA!$E$8,"EP",IF(BK43&lt;ESCALA!$E$9,"C",IF(BK43&lt;ESCALA!$E$10,"R","E"))))</f>
        <v>NI</v>
      </c>
      <c r="BD43" s="267" t="str">
        <f>IF(BL43&lt;ESCALA!$E$7,"NI",IF(BL43&lt;ESCALA!$E$8,"EP",IF(BL43&lt;ESCALA!$E$9,"C",IF(BL43&lt;ESCALA!$E$10,"R","E"))))</f>
        <v>NI</v>
      </c>
      <c r="BE43" s="267" t="str">
        <f>IF(BM43&lt;ESCALA!$E$7,"NI",IF(BM43&lt;ESCALA!$E$8,"EP",IF(BM43&lt;ESCALA!$E$9,"C",IF(BM43&lt;ESCALA!$E$10,"R","E"))))</f>
        <v>NI</v>
      </c>
      <c r="BF43" s="267" t="str">
        <f>IF(BN43&lt;ESCALA!$E$7,"NI",IF(BN43&lt;ESCALA!$E$8,"EP",IF(BN43&lt;ESCALA!$E$9,"C",IF(BN43&lt;ESCALA!$E$10,"R","E"))))</f>
        <v>NI</v>
      </c>
      <c r="BG43" s="267" t="str">
        <f>IF(BO43&lt;ESCALA!$E$7,"NI",IF(BO43&lt;ESCALA!$E$8,"EP",IF(BO43&lt;ESCALA!$E$9,"C",IF(BO43&lt;ESCALA!$E$10,"R","E"))))</f>
        <v>NI</v>
      </c>
      <c r="BH43" s="269" t="str">
        <f>IF(BP43&lt;ESCALA!$E$7,"NI",IF(BP43&lt;ESCALA!$E$8,"EP",IF(BP43&lt;ESCALA!$E$9,"C",IF(BP43&lt;ESCALA!$E$10,"R","E"))))</f>
        <v>NI</v>
      </c>
      <c r="BI43" s="263">
        <f>'4º DIV'!AY60</f>
        <v>0</v>
      </c>
      <c r="BJ43" s="264">
        <f>'4º DIV'!AZ60</f>
        <v>0</v>
      </c>
      <c r="BK43" s="264">
        <f>'4º DIV'!BA60</f>
        <v>0</v>
      </c>
      <c r="BL43" s="264">
        <f>'4º DIV'!BB60</f>
        <v>0</v>
      </c>
      <c r="BM43" s="264">
        <f>'4º DIV'!BC60</f>
        <v>0</v>
      </c>
      <c r="BN43" s="264">
        <f>'4º DIV'!BD60</f>
        <v>0</v>
      </c>
      <c r="BO43" s="264">
        <f>'4º DIV'!BE60</f>
        <v>0</v>
      </c>
      <c r="BP43" s="314">
        <f>'4º DIV'!BF60</f>
        <v>0</v>
      </c>
    </row>
    <row r="44" spans="1:68" ht="21" customHeight="1">
      <c r="A44" s="29">
        <v>31</v>
      </c>
      <c r="B44" s="30" t="s">
        <v>131</v>
      </c>
      <c r="C44" s="52"/>
      <c r="D44" s="48"/>
      <c r="E44" s="52"/>
      <c r="F44" s="52"/>
      <c r="G44" s="52"/>
      <c r="H44" s="52"/>
      <c r="I44" s="52"/>
      <c r="J44" s="53"/>
      <c r="K44" s="54"/>
      <c r="L44" s="48"/>
      <c r="M44" s="52"/>
      <c r="N44" s="52"/>
      <c r="O44" s="52"/>
      <c r="P44" s="52"/>
      <c r="Q44" s="52"/>
      <c r="R44" s="53"/>
      <c r="S44" s="54"/>
      <c r="T44" s="48"/>
      <c r="U44" s="52"/>
      <c r="V44" s="52"/>
      <c r="W44" s="52"/>
      <c r="X44" s="52"/>
      <c r="Y44" s="52"/>
      <c r="Z44" s="53"/>
      <c r="AA44" s="54"/>
      <c r="AB44" s="48"/>
      <c r="AC44" s="52"/>
      <c r="AD44" s="52"/>
      <c r="AE44" s="52"/>
      <c r="AF44" s="52"/>
      <c r="AG44" s="52"/>
      <c r="AH44" s="53"/>
      <c r="AI44" s="247"/>
      <c r="AJ44" s="54"/>
      <c r="AK44" s="48"/>
      <c r="AL44" s="52"/>
      <c r="AM44" s="52"/>
      <c r="AN44" s="52"/>
      <c r="AO44" s="52"/>
      <c r="AP44" s="52"/>
      <c r="AQ44" s="53"/>
      <c r="AR44" s="247"/>
      <c r="AS44" s="54"/>
      <c r="AT44" s="48"/>
      <c r="AU44" s="52"/>
      <c r="AV44" s="52"/>
      <c r="AW44" s="52"/>
      <c r="AX44" s="52"/>
      <c r="AY44" s="52"/>
      <c r="AZ44" s="52"/>
      <c r="BA44" s="268" t="str">
        <f>IF(BI44&lt;ESCALA!$E$7,"NI",IF(BI44&lt;ESCALA!$E$8,"EP",IF(BI44&lt;ESCALA!$E$9,"C",IF(BI44&lt;ESCALA!$E$10,"R","E"))))</f>
        <v>NI</v>
      </c>
      <c r="BB44" s="267" t="str">
        <f>IF(BJ44&lt;ESCALA!$E$7,"NI",IF(BJ44&lt;ESCALA!$E$8,"EP",IF(BJ44&lt;ESCALA!$E$9,"C",IF(BJ44&lt;ESCALA!$E$10,"R","E"))))</f>
        <v>NI</v>
      </c>
      <c r="BC44" s="267" t="str">
        <f>IF(BK44&lt;ESCALA!$E$7,"NI",IF(BK44&lt;ESCALA!$E$8,"EP",IF(BK44&lt;ESCALA!$E$9,"C",IF(BK44&lt;ESCALA!$E$10,"R","E"))))</f>
        <v>NI</v>
      </c>
      <c r="BD44" s="267" t="str">
        <f>IF(BL44&lt;ESCALA!$E$7,"NI",IF(BL44&lt;ESCALA!$E$8,"EP",IF(BL44&lt;ESCALA!$E$9,"C",IF(BL44&lt;ESCALA!$E$10,"R","E"))))</f>
        <v>NI</v>
      </c>
      <c r="BE44" s="267" t="str">
        <f>IF(BM44&lt;ESCALA!$E$7,"NI",IF(BM44&lt;ESCALA!$E$8,"EP",IF(BM44&lt;ESCALA!$E$9,"C",IF(BM44&lt;ESCALA!$E$10,"R","E"))))</f>
        <v>NI</v>
      </c>
      <c r="BF44" s="267" t="str">
        <f>IF(BN44&lt;ESCALA!$E$7,"NI",IF(BN44&lt;ESCALA!$E$8,"EP",IF(BN44&lt;ESCALA!$E$9,"C",IF(BN44&lt;ESCALA!$E$10,"R","E"))))</f>
        <v>NI</v>
      </c>
      <c r="BG44" s="267" t="str">
        <f>IF(BO44&lt;ESCALA!$E$7,"NI",IF(BO44&lt;ESCALA!$E$8,"EP",IF(BO44&lt;ESCALA!$E$9,"C",IF(BO44&lt;ESCALA!$E$10,"R","E"))))</f>
        <v>NI</v>
      </c>
      <c r="BH44" s="269" t="str">
        <f>IF(BP44&lt;ESCALA!$E$7,"NI",IF(BP44&lt;ESCALA!$E$8,"EP",IF(BP44&lt;ESCALA!$E$9,"C",IF(BP44&lt;ESCALA!$E$10,"R","E"))))</f>
        <v>NI</v>
      </c>
      <c r="BI44" s="263">
        <f>'4º DIV'!AY61</f>
        <v>0</v>
      </c>
      <c r="BJ44" s="264">
        <f>'4º DIV'!AZ61</f>
        <v>0</v>
      </c>
      <c r="BK44" s="264">
        <f>'4º DIV'!BA61</f>
        <v>0</v>
      </c>
      <c r="BL44" s="264">
        <f>'4º DIV'!BB61</f>
        <v>0</v>
      </c>
      <c r="BM44" s="264">
        <f>'4º DIV'!BC61</f>
        <v>0</v>
      </c>
      <c r="BN44" s="264">
        <f>'4º DIV'!BD61</f>
        <v>0</v>
      </c>
      <c r="BO44" s="264">
        <f>'4º DIV'!BE61</f>
        <v>0</v>
      </c>
      <c r="BP44" s="314">
        <f>'4º DIV'!BF61</f>
        <v>0</v>
      </c>
    </row>
    <row r="45" spans="1:68" ht="21" customHeight="1">
      <c r="A45" s="66">
        <v>32</v>
      </c>
      <c r="B45" s="28" t="s">
        <v>132</v>
      </c>
      <c r="C45" s="44"/>
      <c r="D45" s="43"/>
      <c r="E45" s="44"/>
      <c r="F45" s="44"/>
      <c r="G45" s="44"/>
      <c r="H45" s="44"/>
      <c r="I45" s="44"/>
      <c r="J45" s="45"/>
      <c r="K45" s="51"/>
      <c r="L45" s="43"/>
      <c r="M45" s="44"/>
      <c r="N45" s="44"/>
      <c r="O45" s="44"/>
      <c r="P45" s="44"/>
      <c r="Q45" s="44"/>
      <c r="R45" s="45"/>
      <c r="S45" s="51"/>
      <c r="T45" s="43"/>
      <c r="U45" s="44"/>
      <c r="V45" s="44"/>
      <c r="W45" s="44"/>
      <c r="X45" s="44"/>
      <c r="Y45" s="44"/>
      <c r="Z45" s="45"/>
      <c r="AA45" s="51"/>
      <c r="AB45" s="43"/>
      <c r="AC45" s="44"/>
      <c r="AD45" s="44"/>
      <c r="AE45" s="44"/>
      <c r="AF45" s="44"/>
      <c r="AG45" s="44"/>
      <c r="AH45" s="45"/>
      <c r="AI45" s="246"/>
      <c r="AJ45" s="51"/>
      <c r="AK45" s="43"/>
      <c r="AL45" s="44"/>
      <c r="AM45" s="44"/>
      <c r="AN45" s="44"/>
      <c r="AO45" s="44"/>
      <c r="AP45" s="44"/>
      <c r="AQ45" s="45"/>
      <c r="AR45" s="246"/>
      <c r="AS45" s="51"/>
      <c r="AT45" s="43"/>
      <c r="AU45" s="44"/>
      <c r="AV45" s="44"/>
      <c r="AW45" s="44"/>
      <c r="AX45" s="44"/>
      <c r="AY45" s="44"/>
      <c r="AZ45" s="44"/>
      <c r="BA45" s="268" t="str">
        <f>IF(BI45&lt;ESCALA!$E$7,"NI",IF(BI45&lt;ESCALA!$E$8,"EP",IF(BI45&lt;ESCALA!$E$9,"C",IF(BI45&lt;ESCALA!$E$10,"R","E"))))</f>
        <v>NI</v>
      </c>
      <c r="BB45" s="267" t="str">
        <f>IF(BJ45&lt;ESCALA!$E$7,"NI",IF(BJ45&lt;ESCALA!$E$8,"EP",IF(BJ45&lt;ESCALA!$E$9,"C",IF(BJ45&lt;ESCALA!$E$10,"R","E"))))</f>
        <v>NI</v>
      </c>
      <c r="BC45" s="267" t="str">
        <f>IF(BK45&lt;ESCALA!$E$7,"NI",IF(BK45&lt;ESCALA!$E$8,"EP",IF(BK45&lt;ESCALA!$E$9,"C",IF(BK45&lt;ESCALA!$E$10,"R","E"))))</f>
        <v>NI</v>
      </c>
      <c r="BD45" s="267" t="str">
        <f>IF(BL45&lt;ESCALA!$E$7,"NI",IF(BL45&lt;ESCALA!$E$8,"EP",IF(BL45&lt;ESCALA!$E$9,"C",IF(BL45&lt;ESCALA!$E$10,"R","E"))))</f>
        <v>NI</v>
      </c>
      <c r="BE45" s="267" t="str">
        <f>IF(BM45&lt;ESCALA!$E$7,"NI",IF(BM45&lt;ESCALA!$E$8,"EP",IF(BM45&lt;ESCALA!$E$9,"C",IF(BM45&lt;ESCALA!$E$10,"R","E"))))</f>
        <v>NI</v>
      </c>
      <c r="BF45" s="267" t="str">
        <f>IF(BN45&lt;ESCALA!$E$7,"NI",IF(BN45&lt;ESCALA!$E$8,"EP",IF(BN45&lt;ESCALA!$E$9,"C",IF(BN45&lt;ESCALA!$E$10,"R","E"))))</f>
        <v>NI</v>
      </c>
      <c r="BG45" s="267" t="str">
        <f>IF(BO45&lt;ESCALA!$E$7,"NI",IF(BO45&lt;ESCALA!$E$8,"EP",IF(BO45&lt;ESCALA!$E$9,"C",IF(BO45&lt;ESCALA!$E$10,"R","E"))))</f>
        <v>NI</v>
      </c>
      <c r="BH45" s="269" t="str">
        <f>IF(BP45&lt;ESCALA!$E$7,"NI",IF(BP45&lt;ESCALA!$E$8,"EP",IF(BP45&lt;ESCALA!$E$9,"C",IF(BP45&lt;ESCALA!$E$10,"R","E"))))</f>
        <v>NI</v>
      </c>
      <c r="BI45" s="263">
        <f>'4º DIV'!AY62</f>
        <v>0</v>
      </c>
      <c r="BJ45" s="264">
        <f>'4º DIV'!AZ62</f>
        <v>0</v>
      </c>
      <c r="BK45" s="264">
        <f>'4º DIV'!BA62</f>
        <v>0</v>
      </c>
      <c r="BL45" s="264">
        <f>'4º DIV'!BB62</f>
        <v>0</v>
      </c>
      <c r="BM45" s="264">
        <f>'4º DIV'!BC62</f>
        <v>0</v>
      </c>
      <c r="BN45" s="264">
        <f>'4º DIV'!BD62</f>
        <v>0</v>
      </c>
      <c r="BO45" s="264">
        <f>'4º DIV'!BE62</f>
        <v>0</v>
      </c>
      <c r="BP45" s="314">
        <f>'4º DIV'!BF62</f>
        <v>0</v>
      </c>
    </row>
    <row r="46" spans="1:68" ht="21" customHeight="1">
      <c r="A46" s="29">
        <v>33</v>
      </c>
      <c r="B46" s="30" t="s">
        <v>133</v>
      </c>
      <c r="C46" s="52"/>
      <c r="D46" s="48"/>
      <c r="E46" s="52"/>
      <c r="F46" s="52"/>
      <c r="G46" s="52"/>
      <c r="H46" s="52"/>
      <c r="I46" s="52"/>
      <c r="J46" s="53"/>
      <c r="K46" s="54"/>
      <c r="L46" s="48"/>
      <c r="M46" s="52"/>
      <c r="N46" s="52"/>
      <c r="O46" s="52"/>
      <c r="P46" s="52"/>
      <c r="Q46" s="52"/>
      <c r="R46" s="53"/>
      <c r="S46" s="54"/>
      <c r="T46" s="48"/>
      <c r="U46" s="52"/>
      <c r="V46" s="52"/>
      <c r="W46" s="52"/>
      <c r="X46" s="52"/>
      <c r="Y46" s="52"/>
      <c r="Z46" s="53"/>
      <c r="AA46" s="54"/>
      <c r="AB46" s="48"/>
      <c r="AC46" s="52"/>
      <c r="AD46" s="52"/>
      <c r="AE46" s="52"/>
      <c r="AF46" s="52"/>
      <c r="AG46" s="52"/>
      <c r="AH46" s="53"/>
      <c r="AI46" s="247"/>
      <c r="AJ46" s="54"/>
      <c r="AK46" s="48"/>
      <c r="AL46" s="52"/>
      <c r="AM46" s="52"/>
      <c r="AN46" s="52"/>
      <c r="AO46" s="52"/>
      <c r="AP46" s="52"/>
      <c r="AQ46" s="53"/>
      <c r="AR46" s="247"/>
      <c r="AS46" s="54"/>
      <c r="AT46" s="48"/>
      <c r="AU46" s="52"/>
      <c r="AV46" s="52"/>
      <c r="AW46" s="52"/>
      <c r="AX46" s="52"/>
      <c r="AY46" s="52"/>
      <c r="AZ46" s="52"/>
      <c r="BA46" s="268" t="str">
        <f>IF(BI46&lt;ESCALA!$E$7,"NI",IF(BI46&lt;ESCALA!$E$8,"EP",IF(BI46&lt;ESCALA!$E$9,"C",IF(BI46&lt;ESCALA!$E$10,"R","E"))))</f>
        <v>NI</v>
      </c>
      <c r="BB46" s="267" t="str">
        <f>IF(BJ46&lt;ESCALA!$E$7,"NI",IF(BJ46&lt;ESCALA!$E$8,"EP",IF(BJ46&lt;ESCALA!$E$9,"C",IF(BJ46&lt;ESCALA!$E$10,"R","E"))))</f>
        <v>NI</v>
      </c>
      <c r="BC46" s="267" t="str">
        <f>IF(BK46&lt;ESCALA!$E$7,"NI",IF(BK46&lt;ESCALA!$E$8,"EP",IF(BK46&lt;ESCALA!$E$9,"C",IF(BK46&lt;ESCALA!$E$10,"R","E"))))</f>
        <v>NI</v>
      </c>
      <c r="BD46" s="267" t="str">
        <f>IF(BL46&lt;ESCALA!$E$7,"NI",IF(BL46&lt;ESCALA!$E$8,"EP",IF(BL46&lt;ESCALA!$E$9,"C",IF(BL46&lt;ESCALA!$E$10,"R","E"))))</f>
        <v>NI</v>
      </c>
      <c r="BE46" s="267" t="str">
        <f>IF(BM46&lt;ESCALA!$E$7,"NI",IF(BM46&lt;ESCALA!$E$8,"EP",IF(BM46&lt;ESCALA!$E$9,"C",IF(BM46&lt;ESCALA!$E$10,"R","E"))))</f>
        <v>NI</v>
      </c>
      <c r="BF46" s="267" t="str">
        <f>IF(BN46&lt;ESCALA!$E$7,"NI",IF(BN46&lt;ESCALA!$E$8,"EP",IF(BN46&lt;ESCALA!$E$9,"C",IF(BN46&lt;ESCALA!$E$10,"R","E"))))</f>
        <v>NI</v>
      </c>
      <c r="BG46" s="267" t="str">
        <f>IF(BO46&lt;ESCALA!$E$7,"NI",IF(BO46&lt;ESCALA!$E$8,"EP",IF(BO46&lt;ESCALA!$E$9,"C",IF(BO46&lt;ESCALA!$E$10,"R","E"))))</f>
        <v>NI</v>
      </c>
      <c r="BH46" s="269" t="str">
        <f>IF(BP46&lt;ESCALA!$E$7,"NI",IF(BP46&lt;ESCALA!$E$8,"EP",IF(BP46&lt;ESCALA!$E$9,"C",IF(BP46&lt;ESCALA!$E$10,"R","E"))))</f>
        <v>NI</v>
      </c>
      <c r="BI46" s="263">
        <f>'4º DIV'!AY63</f>
        <v>0</v>
      </c>
      <c r="BJ46" s="264">
        <f>'4º DIV'!AZ63</f>
        <v>0</v>
      </c>
      <c r="BK46" s="264">
        <f>'4º DIV'!BA63</f>
        <v>0</v>
      </c>
      <c r="BL46" s="264">
        <f>'4º DIV'!BB63</f>
        <v>0</v>
      </c>
      <c r="BM46" s="264">
        <f>'4º DIV'!BC63</f>
        <v>0</v>
      </c>
      <c r="BN46" s="264">
        <f>'4º DIV'!BD63</f>
        <v>0</v>
      </c>
      <c r="BO46" s="264">
        <f>'4º DIV'!BE63</f>
        <v>0</v>
      </c>
      <c r="BP46" s="314">
        <f>'4º DIV'!BF63</f>
        <v>0</v>
      </c>
    </row>
    <row r="47" spans="1:68" ht="21" customHeight="1">
      <c r="A47" s="29">
        <v>34</v>
      </c>
      <c r="B47" s="28" t="s">
        <v>134</v>
      </c>
      <c r="C47" s="44"/>
      <c r="D47" s="43"/>
      <c r="E47" s="44"/>
      <c r="F47" s="44"/>
      <c r="G47" s="44"/>
      <c r="H47" s="44"/>
      <c r="I47" s="44"/>
      <c r="J47" s="45"/>
      <c r="K47" s="51"/>
      <c r="L47" s="43"/>
      <c r="M47" s="44"/>
      <c r="N47" s="44"/>
      <c r="O47" s="44"/>
      <c r="P47" s="44"/>
      <c r="Q47" s="44"/>
      <c r="R47" s="45"/>
      <c r="S47" s="51"/>
      <c r="T47" s="43"/>
      <c r="U47" s="44"/>
      <c r="V47" s="44"/>
      <c r="W47" s="44"/>
      <c r="X47" s="44"/>
      <c r="Y47" s="44"/>
      <c r="Z47" s="45"/>
      <c r="AA47" s="51"/>
      <c r="AB47" s="43"/>
      <c r="AC47" s="44"/>
      <c r="AD47" s="44"/>
      <c r="AE47" s="44"/>
      <c r="AF47" s="44"/>
      <c r="AG47" s="44"/>
      <c r="AH47" s="45"/>
      <c r="AI47" s="246"/>
      <c r="AJ47" s="51"/>
      <c r="AK47" s="43"/>
      <c r="AL47" s="44"/>
      <c r="AM47" s="44"/>
      <c r="AN47" s="44"/>
      <c r="AO47" s="44"/>
      <c r="AP47" s="44"/>
      <c r="AQ47" s="45"/>
      <c r="AR47" s="246"/>
      <c r="AS47" s="51"/>
      <c r="AT47" s="43"/>
      <c r="AU47" s="44"/>
      <c r="AV47" s="44"/>
      <c r="AW47" s="44"/>
      <c r="AX47" s="44"/>
      <c r="AY47" s="44"/>
      <c r="AZ47" s="44"/>
      <c r="BA47" s="268" t="str">
        <f>IF(BI47&lt;ESCALA!$E$7,"NI",IF(BI47&lt;ESCALA!$E$8,"EP",IF(BI47&lt;ESCALA!$E$9,"C",IF(BI47&lt;ESCALA!$E$10,"R","E"))))</f>
        <v>NI</v>
      </c>
      <c r="BB47" s="267" t="str">
        <f>IF(BJ47&lt;ESCALA!$E$7,"NI",IF(BJ47&lt;ESCALA!$E$8,"EP",IF(BJ47&lt;ESCALA!$E$9,"C",IF(BJ47&lt;ESCALA!$E$10,"R","E"))))</f>
        <v>NI</v>
      </c>
      <c r="BC47" s="267" t="str">
        <f>IF(BK47&lt;ESCALA!$E$7,"NI",IF(BK47&lt;ESCALA!$E$8,"EP",IF(BK47&lt;ESCALA!$E$9,"C",IF(BK47&lt;ESCALA!$E$10,"R","E"))))</f>
        <v>NI</v>
      </c>
      <c r="BD47" s="267" t="str">
        <f>IF(BL47&lt;ESCALA!$E$7,"NI",IF(BL47&lt;ESCALA!$E$8,"EP",IF(BL47&lt;ESCALA!$E$9,"C",IF(BL47&lt;ESCALA!$E$10,"R","E"))))</f>
        <v>NI</v>
      </c>
      <c r="BE47" s="267" t="str">
        <f>IF(BM47&lt;ESCALA!$E$7,"NI",IF(BM47&lt;ESCALA!$E$8,"EP",IF(BM47&lt;ESCALA!$E$9,"C",IF(BM47&lt;ESCALA!$E$10,"R","E"))))</f>
        <v>NI</v>
      </c>
      <c r="BF47" s="267" t="str">
        <f>IF(BN47&lt;ESCALA!$E$7,"NI",IF(BN47&lt;ESCALA!$E$8,"EP",IF(BN47&lt;ESCALA!$E$9,"C",IF(BN47&lt;ESCALA!$E$10,"R","E"))))</f>
        <v>NI</v>
      </c>
      <c r="BG47" s="267" t="str">
        <f>IF(BO47&lt;ESCALA!$E$7,"NI",IF(BO47&lt;ESCALA!$E$8,"EP",IF(BO47&lt;ESCALA!$E$9,"C",IF(BO47&lt;ESCALA!$E$10,"R","E"))))</f>
        <v>NI</v>
      </c>
      <c r="BH47" s="269" t="str">
        <f>IF(BP47&lt;ESCALA!$E$7,"NI",IF(BP47&lt;ESCALA!$E$8,"EP",IF(BP47&lt;ESCALA!$E$9,"C",IF(BP47&lt;ESCALA!$E$10,"R","E"))))</f>
        <v>NI</v>
      </c>
      <c r="BI47" s="263">
        <f>'4º DIV'!AY64</f>
        <v>0</v>
      </c>
      <c r="BJ47" s="264">
        <f>'4º DIV'!AZ64</f>
        <v>0</v>
      </c>
      <c r="BK47" s="264">
        <f>'4º DIV'!BA64</f>
        <v>0</v>
      </c>
      <c r="BL47" s="264">
        <f>'4º DIV'!BB64</f>
        <v>0</v>
      </c>
      <c r="BM47" s="264">
        <f>'4º DIV'!BC64</f>
        <v>0</v>
      </c>
      <c r="BN47" s="264">
        <f>'4º DIV'!BD64</f>
        <v>0</v>
      </c>
      <c r="BO47" s="264">
        <f>'4º DIV'!BE64</f>
        <v>0</v>
      </c>
      <c r="BP47" s="314">
        <f>'4º DIV'!BF64</f>
        <v>0</v>
      </c>
    </row>
    <row r="48" spans="1:68" ht="21" customHeight="1">
      <c r="A48" s="66">
        <v>35</v>
      </c>
      <c r="B48" s="30" t="s">
        <v>135</v>
      </c>
      <c r="C48" s="52"/>
      <c r="D48" s="48"/>
      <c r="E48" s="52"/>
      <c r="F48" s="52"/>
      <c r="G48" s="52"/>
      <c r="H48" s="52"/>
      <c r="I48" s="52"/>
      <c r="J48" s="53"/>
      <c r="K48" s="54"/>
      <c r="L48" s="48"/>
      <c r="M48" s="52"/>
      <c r="N48" s="52"/>
      <c r="O48" s="52"/>
      <c r="P48" s="52"/>
      <c r="Q48" s="52"/>
      <c r="R48" s="53"/>
      <c r="S48" s="54"/>
      <c r="T48" s="48"/>
      <c r="U48" s="52"/>
      <c r="V48" s="52"/>
      <c r="W48" s="52"/>
      <c r="X48" s="52"/>
      <c r="Y48" s="52"/>
      <c r="Z48" s="53"/>
      <c r="AA48" s="54"/>
      <c r="AB48" s="48"/>
      <c r="AC48" s="52"/>
      <c r="AD48" s="52"/>
      <c r="AE48" s="52"/>
      <c r="AF48" s="52"/>
      <c r="AG48" s="52"/>
      <c r="AH48" s="53"/>
      <c r="AI48" s="247"/>
      <c r="AJ48" s="54"/>
      <c r="AK48" s="48"/>
      <c r="AL48" s="52"/>
      <c r="AM48" s="52"/>
      <c r="AN48" s="52"/>
      <c r="AO48" s="52"/>
      <c r="AP48" s="52"/>
      <c r="AQ48" s="53"/>
      <c r="AR48" s="247"/>
      <c r="AS48" s="54"/>
      <c r="AT48" s="48"/>
      <c r="AU48" s="52"/>
      <c r="AV48" s="52"/>
      <c r="AW48" s="52"/>
      <c r="AX48" s="52"/>
      <c r="AY48" s="52"/>
      <c r="AZ48" s="52"/>
      <c r="BA48" s="268" t="str">
        <f>IF(BI48&lt;ESCALA!$E$7,"NI",IF(BI48&lt;ESCALA!$E$8,"EP",IF(BI48&lt;ESCALA!$E$9,"C",IF(BI48&lt;ESCALA!$E$10,"R","E"))))</f>
        <v>NI</v>
      </c>
      <c r="BB48" s="267" t="str">
        <f>IF(BJ48&lt;ESCALA!$E$7,"NI",IF(BJ48&lt;ESCALA!$E$8,"EP",IF(BJ48&lt;ESCALA!$E$9,"C",IF(BJ48&lt;ESCALA!$E$10,"R","E"))))</f>
        <v>NI</v>
      </c>
      <c r="BC48" s="267" t="str">
        <f>IF(BK48&lt;ESCALA!$E$7,"NI",IF(BK48&lt;ESCALA!$E$8,"EP",IF(BK48&lt;ESCALA!$E$9,"C",IF(BK48&lt;ESCALA!$E$10,"R","E"))))</f>
        <v>NI</v>
      </c>
      <c r="BD48" s="267" t="str">
        <f>IF(BL48&lt;ESCALA!$E$7,"NI",IF(BL48&lt;ESCALA!$E$8,"EP",IF(BL48&lt;ESCALA!$E$9,"C",IF(BL48&lt;ESCALA!$E$10,"R","E"))))</f>
        <v>NI</v>
      </c>
      <c r="BE48" s="267" t="str">
        <f>IF(BM48&lt;ESCALA!$E$7,"NI",IF(BM48&lt;ESCALA!$E$8,"EP",IF(BM48&lt;ESCALA!$E$9,"C",IF(BM48&lt;ESCALA!$E$10,"R","E"))))</f>
        <v>NI</v>
      </c>
      <c r="BF48" s="267" t="str">
        <f>IF(BN48&lt;ESCALA!$E$7,"NI",IF(BN48&lt;ESCALA!$E$8,"EP",IF(BN48&lt;ESCALA!$E$9,"C",IF(BN48&lt;ESCALA!$E$10,"R","E"))))</f>
        <v>NI</v>
      </c>
      <c r="BG48" s="267" t="str">
        <f>IF(BO48&lt;ESCALA!$E$7,"NI",IF(BO48&lt;ESCALA!$E$8,"EP",IF(BO48&lt;ESCALA!$E$9,"C",IF(BO48&lt;ESCALA!$E$10,"R","E"))))</f>
        <v>NI</v>
      </c>
      <c r="BH48" s="269" t="str">
        <f>IF(BP48&lt;ESCALA!$E$7,"NI",IF(BP48&lt;ESCALA!$E$8,"EP",IF(BP48&lt;ESCALA!$E$9,"C",IF(BP48&lt;ESCALA!$E$10,"R","E"))))</f>
        <v>NI</v>
      </c>
      <c r="BI48" s="263">
        <f>'4º DIV'!AY65</f>
        <v>0</v>
      </c>
      <c r="BJ48" s="264">
        <f>'4º DIV'!AZ65</f>
        <v>0</v>
      </c>
      <c r="BK48" s="264">
        <f>'4º DIV'!BA65</f>
        <v>0</v>
      </c>
      <c r="BL48" s="264">
        <f>'4º DIV'!BB65</f>
        <v>0</v>
      </c>
      <c r="BM48" s="264">
        <f>'4º DIV'!BC65</f>
        <v>0</v>
      </c>
      <c r="BN48" s="264">
        <f>'4º DIV'!BD65</f>
        <v>0</v>
      </c>
      <c r="BO48" s="264">
        <f>'4º DIV'!BE65</f>
        <v>0</v>
      </c>
      <c r="BP48" s="314">
        <f>'4º DIV'!BF65</f>
        <v>0</v>
      </c>
    </row>
    <row r="49" spans="1:68" ht="21" customHeight="1">
      <c r="A49" s="29">
        <v>36</v>
      </c>
      <c r="B49" s="28" t="s">
        <v>136</v>
      </c>
      <c r="C49" s="44"/>
      <c r="D49" s="43"/>
      <c r="E49" s="44"/>
      <c r="F49" s="44"/>
      <c r="G49" s="44"/>
      <c r="H49" s="44"/>
      <c r="I49" s="44"/>
      <c r="J49" s="45"/>
      <c r="K49" s="51"/>
      <c r="L49" s="43"/>
      <c r="M49" s="44"/>
      <c r="N49" s="44"/>
      <c r="O49" s="44"/>
      <c r="P49" s="44"/>
      <c r="Q49" s="44"/>
      <c r="R49" s="45"/>
      <c r="S49" s="51"/>
      <c r="T49" s="43"/>
      <c r="U49" s="44"/>
      <c r="V49" s="44"/>
      <c r="W49" s="44"/>
      <c r="X49" s="44"/>
      <c r="Y49" s="44"/>
      <c r="Z49" s="45"/>
      <c r="AA49" s="51"/>
      <c r="AB49" s="43"/>
      <c r="AC49" s="44"/>
      <c r="AD49" s="44"/>
      <c r="AE49" s="44"/>
      <c r="AF49" s="44"/>
      <c r="AG49" s="44"/>
      <c r="AH49" s="45"/>
      <c r="AI49" s="246"/>
      <c r="AJ49" s="51"/>
      <c r="AK49" s="43"/>
      <c r="AL49" s="44"/>
      <c r="AM49" s="44"/>
      <c r="AN49" s="44"/>
      <c r="AO49" s="44"/>
      <c r="AP49" s="44"/>
      <c r="AQ49" s="45"/>
      <c r="AR49" s="246"/>
      <c r="AS49" s="51"/>
      <c r="AT49" s="43"/>
      <c r="AU49" s="44"/>
      <c r="AV49" s="44"/>
      <c r="AW49" s="44"/>
      <c r="AX49" s="44"/>
      <c r="AY49" s="44"/>
      <c r="AZ49" s="44"/>
      <c r="BA49" s="268" t="str">
        <f>IF(BI49&lt;ESCALA!$E$7,"NI",IF(BI49&lt;ESCALA!$E$8,"EP",IF(BI49&lt;ESCALA!$E$9,"C",IF(BI49&lt;ESCALA!$E$10,"R","E"))))</f>
        <v>NI</v>
      </c>
      <c r="BB49" s="267" t="str">
        <f>IF(BJ49&lt;ESCALA!$E$7,"NI",IF(BJ49&lt;ESCALA!$E$8,"EP",IF(BJ49&lt;ESCALA!$E$9,"C",IF(BJ49&lt;ESCALA!$E$10,"R","E"))))</f>
        <v>NI</v>
      </c>
      <c r="BC49" s="267" t="str">
        <f>IF(BK49&lt;ESCALA!$E$7,"NI",IF(BK49&lt;ESCALA!$E$8,"EP",IF(BK49&lt;ESCALA!$E$9,"C",IF(BK49&lt;ESCALA!$E$10,"R","E"))))</f>
        <v>NI</v>
      </c>
      <c r="BD49" s="267" t="str">
        <f>IF(BL49&lt;ESCALA!$E$7,"NI",IF(BL49&lt;ESCALA!$E$8,"EP",IF(BL49&lt;ESCALA!$E$9,"C",IF(BL49&lt;ESCALA!$E$10,"R","E"))))</f>
        <v>NI</v>
      </c>
      <c r="BE49" s="267" t="str">
        <f>IF(BM49&lt;ESCALA!$E$7,"NI",IF(BM49&lt;ESCALA!$E$8,"EP",IF(BM49&lt;ESCALA!$E$9,"C",IF(BM49&lt;ESCALA!$E$10,"R","E"))))</f>
        <v>NI</v>
      </c>
      <c r="BF49" s="267" t="str">
        <f>IF(BN49&lt;ESCALA!$E$7,"NI",IF(BN49&lt;ESCALA!$E$8,"EP",IF(BN49&lt;ESCALA!$E$9,"C",IF(BN49&lt;ESCALA!$E$10,"R","E"))))</f>
        <v>NI</v>
      </c>
      <c r="BG49" s="267" t="str">
        <f>IF(BO49&lt;ESCALA!$E$7,"NI",IF(BO49&lt;ESCALA!$E$8,"EP",IF(BO49&lt;ESCALA!$E$9,"C",IF(BO49&lt;ESCALA!$E$10,"R","E"))))</f>
        <v>NI</v>
      </c>
      <c r="BH49" s="269" t="str">
        <f>IF(BP49&lt;ESCALA!$E$7,"NI",IF(BP49&lt;ESCALA!$E$8,"EP",IF(BP49&lt;ESCALA!$E$9,"C",IF(BP49&lt;ESCALA!$E$10,"R","E"))))</f>
        <v>NI</v>
      </c>
      <c r="BI49" s="263">
        <f>'4º DIV'!AY66</f>
        <v>0</v>
      </c>
      <c r="BJ49" s="264">
        <f>'4º DIV'!AZ66</f>
        <v>0</v>
      </c>
      <c r="BK49" s="264">
        <f>'4º DIV'!BA66</f>
        <v>0</v>
      </c>
      <c r="BL49" s="264">
        <f>'4º DIV'!BB66</f>
        <v>0</v>
      </c>
      <c r="BM49" s="264">
        <f>'4º DIV'!BC66</f>
        <v>0</v>
      </c>
      <c r="BN49" s="264">
        <f>'4º DIV'!BD66</f>
        <v>0</v>
      </c>
      <c r="BO49" s="264">
        <f>'4º DIV'!BE66</f>
        <v>0</v>
      </c>
      <c r="BP49" s="314">
        <f>'4º DIV'!BF66</f>
        <v>0</v>
      </c>
    </row>
    <row r="50" spans="1:68" ht="21" customHeight="1">
      <c r="A50" s="29">
        <v>37</v>
      </c>
      <c r="B50" s="30" t="s">
        <v>137</v>
      </c>
      <c r="C50" s="52"/>
      <c r="D50" s="48"/>
      <c r="E50" s="52"/>
      <c r="F50" s="52"/>
      <c r="G50" s="52"/>
      <c r="H50" s="52"/>
      <c r="I50" s="52"/>
      <c r="J50" s="53"/>
      <c r="K50" s="54"/>
      <c r="L50" s="48"/>
      <c r="M50" s="52"/>
      <c r="N50" s="52"/>
      <c r="O50" s="52"/>
      <c r="P50" s="52"/>
      <c r="Q50" s="52"/>
      <c r="R50" s="53"/>
      <c r="S50" s="54"/>
      <c r="T50" s="48"/>
      <c r="U50" s="52"/>
      <c r="V50" s="52"/>
      <c r="W50" s="52"/>
      <c r="X50" s="52"/>
      <c r="Y50" s="52"/>
      <c r="Z50" s="53"/>
      <c r="AA50" s="54"/>
      <c r="AB50" s="48"/>
      <c r="AC50" s="52"/>
      <c r="AD50" s="52"/>
      <c r="AE50" s="52"/>
      <c r="AF50" s="52"/>
      <c r="AG50" s="52"/>
      <c r="AH50" s="53"/>
      <c r="AI50" s="247"/>
      <c r="AJ50" s="54"/>
      <c r="AK50" s="48"/>
      <c r="AL50" s="52"/>
      <c r="AM50" s="52"/>
      <c r="AN50" s="52"/>
      <c r="AO50" s="52"/>
      <c r="AP50" s="52"/>
      <c r="AQ50" s="53"/>
      <c r="AR50" s="247"/>
      <c r="AS50" s="54"/>
      <c r="AT50" s="48"/>
      <c r="AU50" s="52"/>
      <c r="AV50" s="52"/>
      <c r="AW50" s="52"/>
      <c r="AX50" s="52"/>
      <c r="AY50" s="52"/>
      <c r="AZ50" s="52"/>
      <c r="BA50" s="268" t="str">
        <f>IF(BI50&lt;ESCALA!$E$7,"NI",IF(BI50&lt;ESCALA!$E$8,"EP",IF(BI50&lt;ESCALA!$E$9,"C",IF(BI50&lt;ESCALA!$E$10,"R","E"))))</f>
        <v>NI</v>
      </c>
      <c r="BB50" s="267" t="str">
        <f>IF(BJ50&lt;ESCALA!$E$7,"NI",IF(BJ50&lt;ESCALA!$E$8,"EP",IF(BJ50&lt;ESCALA!$E$9,"C",IF(BJ50&lt;ESCALA!$E$10,"R","E"))))</f>
        <v>NI</v>
      </c>
      <c r="BC50" s="267" t="str">
        <f>IF(BK50&lt;ESCALA!$E$7,"NI",IF(BK50&lt;ESCALA!$E$8,"EP",IF(BK50&lt;ESCALA!$E$9,"C",IF(BK50&lt;ESCALA!$E$10,"R","E"))))</f>
        <v>NI</v>
      </c>
      <c r="BD50" s="267" t="str">
        <f>IF(BL50&lt;ESCALA!$E$7,"NI",IF(BL50&lt;ESCALA!$E$8,"EP",IF(BL50&lt;ESCALA!$E$9,"C",IF(BL50&lt;ESCALA!$E$10,"R","E"))))</f>
        <v>NI</v>
      </c>
      <c r="BE50" s="267" t="str">
        <f>IF(BM50&lt;ESCALA!$E$7,"NI",IF(BM50&lt;ESCALA!$E$8,"EP",IF(BM50&lt;ESCALA!$E$9,"C",IF(BM50&lt;ESCALA!$E$10,"R","E"))))</f>
        <v>NI</v>
      </c>
      <c r="BF50" s="267" t="str">
        <f>IF(BN50&lt;ESCALA!$E$7,"NI",IF(BN50&lt;ESCALA!$E$8,"EP",IF(BN50&lt;ESCALA!$E$9,"C",IF(BN50&lt;ESCALA!$E$10,"R","E"))))</f>
        <v>NI</v>
      </c>
      <c r="BG50" s="267" t="str">
        <f>IF(BO50&lt;ESCALA!$E$7,"NI",IF(BO50&lt;ESCALA!$E$8,"EP",IF(BO50&lt;ESCALA!$E$9,"C",IF(BO50&lt;ESCALA!$E$10,"R","E"))))</f>
        <v>NI</v>
      </c>
      <c r="BH50" s="269" t="str">
        <f>IF(BP50&lt;ESCALA!$E$7,"NI",IF(BP50&lt;ESCALA!$E$8,"EP",IF(BP50&lt;ESCALA!$E$9,"C",IF(BP50&lt;ESCALA!$E$10,"R","E"))))</f>
        <v>NI</v>
      </c>
      <c r="BI50" s="263">
        <f>'4º DIV'!AY67</f>
        <v>0</v>
      </c>
      <c r="BJ50" s="264">
        <f>'4º DIV'!AZ67</f>
        <v>0</v>
      </c>
      <c r="BK50" s="264">
        <f>'4º DIV'!BA67</f>
        <v>0</v>
      </c>
      <c r="BL50" s="264">
        <f>'4º DIV'!BB67</f>
        <v>0</v>
      </c>
      <c r="BM50" s="264">
        <f>'4º DIV'!BC67</f>
        <v>0</v>
      </c>
      <c r="BN50" s="264">
        <f>'4º DIV'!BD67</f>
        <v>0</v>
      </c>
      <c r="BO50" s="264">
        <f>'4º DIV'!BE67</f>
        <v>0</v>
      </c>
      <c r="BP50" s="314">
        <f>'4º DIV'!BF67</f>
        <v>0</v>
      </c>
    </row>
    <row r="51" spans="1:68" ht="21" customHeight="1">
      <c r="A51" s="66">
        <v>38</v>
      </c>
      <c r="B51" s="28" t="s">
        <v>138</v>
      </c>
      <c r="C51" s="44"/>
      <c r="D51" s="43"/>
      <c r="E51" s="44"/>
      <c r="F51" s="44"/>
      <c r="G51" s="44"/>
      <c r="H51" s="44"/>
      <c r="I51" s="44"/>
      <c r="J51" s="45"/>
      <c r="K51" s="51"/>
      <c r="L51" s="43"/>
      <c r="M51" s="44"/>
      <c r="N51" s="44"/>
      <c r="O51" s="44"/>
      <c r="P51" s="44"/>
      <c r="Q51" s="44"/>
      <c r="R51" s="45"/>
      <c r="S51" s="51"/>
      <c r="T51" s="43"/>
      <c r="U51" s="44"/>
      <c r="V51" s="44"/>
      <c r="W51" s="44"/>
      <c r="X51" s="44"/>
      <c r="Y51" s="44"/>
      <c r="Z51" s="45"/>
      <c r="AA51" s="51"/>
      <c r="AB51" s="43"/>
      <c r="AC51" s="44"/>
      <c r="AD51" s="44"/>
      <c r="AE51" s="44"/>
      <c r="AF51" s="44"/>
      <c r="AG51" s="44"/>
      <c r="AH51" s="45"/>
      <c r="AI51" s="246"/>
      <c r="AJ51" s="51"/>
      <c r="AK51" s="43"/>
      <c r="AL51" s="44"/>
      <c r="AM51" s="44"/>
      <c r="AN51" s="44"/>
      <c r="AO51" s="44"/>
      <c r="AP51" s="44"/>
      <c r="AQ51" s="45"/>
      <c r="AR51" s="246"/>
      <c r="AS51" s="51"/>
      <c r="AT51" s="43"/>
      <c r="AU51" s="44"/>
      <c r="AV51" s="44"/>
      <c r="AW51" s="44"/>
      <c r="AX51" s="44"/>
      <c r="AY51" s="44"/>
      <c r="AZ51" s="44"/>
      <c r="BA51" s="268" t="str">
        <f>IF(BI51&lt;ESCALA!$E$7,"NI",IF(BI51&lt;ESCALA!$E$8,"EP",IF(BI51&lt;ESCALA!$E$9,"C",IF(BI51&lt;ESCALA!$E$10,"R","E"))))</f>
        <v>NI</v>
      </c>
      <c r="BB51" s="267" t="str">
        <f>IF(BJ51&lt;ESCALA!$E$7,"NI",IF(BJ51&lt;ESCALA!$E$8,"EP",IF(BJ51&lt;ESCALA!$E$9,"C",IF(BJ51&lt;ESCALA!$E$10,"R","E"))))</f>
        <v>NI</v>
      </c>
      <c r="BC51" s="267" t="str">
        <f>IF(BK51&lt;ESCALA!$E$7,"NI",IF(BK51&lt;ESCALA!$E$8,"EP",IF(BK51&lt;ESCALA!$E$9,"C",IF(BK51&lt;ESCALA!$E$10,"R","E"))))</f>
        <v>NI</v>
      </c>
      <c r="BD51" s="267" t="str">
        <f>IF(BL51&lt;ESCALA!$E$7,"NI",IF(BL51&lt;ESCALA!$E$8,"EP",IF(BL51&lt;ESCALA!$E$9,"C",IF(BL51&lt;ESCALA!$E$10,"R","E"))))</f>
        <v>NI</v>
      </c>
      <c r="BE51" s="267" t="str">
        <f>IF(BM51&lt;ESCALA!$E$7,"NI",IF(BM51&lt;ESCALA!$E$8,"EP",IF(BM51&lt;ESCALA!$E$9,"C",IF(BM51&lt;ESCALA!$E$10,"R","E"))))</f>
        <v>NI</v>
      </c>
      <c r="BF51" s="267" t="str">
        <f>IF(BN51&lt;ESCALA!$E$7,"NI",IF(BN51&lt;ESCALA!$E$8,"EP",IF(BN51&lt;ESCALA!$E$9,"C",IF(BN51&lt;ESCALA!$E$10,"R","E"))))</f>
        <v>NI</v>
      </c>
      <c r="BG51" s="267" t="str">
        <f>IF(BO51&lt;ESCALA!$E$7,"NI",IF(BO51&lt;ESCALA!$E$8,"EP",IF(BO51&lt;ESCALA!$E$9,"C",IF(BO51&lt;ESCALA!$E$10,"R","E"))))</f>
        <v>NI</v>
      </c>
      <c r="BH51" s="269" t="str">
        <f>IF(BP51&lt;ESCALA!$E$7,"NI",IF(BP51&lt;ESCALA!$E$8,"EP",IF(BP51&lt;ESCALA!$E$9,"C",IF(BP51&lt;ESCALA!$E$10,"R","E"))))</f>
        <v>NI</v>
      </c>
      <c r="BI51" s="263">
        <f>'4º DIV'!AY68</f>
        <v>0</v>
      </c>
      <c r="BJ51" s="264">
        <f>'4º DIV'!AZ68</f>
        <v>0</v>
      </c>
      <c r="BK51" s="264">
        <f>'4º DIV'!BA68</f>
        <v>0</v>
      </c>
      <c r="BL51" s="264">
        <f>'4º DIV'!BB68</f>
        <v>0</v>
      </c>
      <c r="BM51" s="264">
        <f>'4º DIV'!BC68</f>
        <v>0</v>
      </c>
      <c r="BN51" s="264">
        <f>'4º DIV'!BD68</f>
        <v>0</v>
      </c>
      <c r="BO51" s="264">
        <f>'4º DIV'!BE68</f>
        <v>0</v>
      </c>
      <c r="BP51" s="314">
        <f>'4º DIV'!BF68</f>
        <v>0</v>
      </c>
    </row>
    <row r="52" spans="1:68" ht="21" customHeight="1">
      <c r="A52" s="29">
        <v>39</v>
      </c>
      <c r="B52" s="30" t="s">
        <v>139</v>
      </c>
      <c r="C52" s="52"/>
      <c r="D52" s="48"/>
      <c r="E52" s="52"/>
      <c r="F52" s="52"/>
      <c r="G52" s="52"/>
      <c r="H52" s="52"/>
      <c r="I52" s="52"/>
      <c r="J52" s="53"/>
      <c r="K52" s="54"/>
      <c r="L52" s="48"/>
      <c r="M52" s="52"/>
      <c r="N52" s="52"/>
      <c r="O52" s="52"/>
      <c r="P52" s="52"/>
      <c r="Q52" s="52"/>
      <c r="R52" s="53"/>
      <c r="S52" s="54"/>
      <c r="T52" s="48"/>
      <c r="U52" s="52"/>
      <c r="V52" s="52"/>
      <c r="W52" s="52"/>
      <c r="X52" s="52"/>
      <c r="Y52" s="52"/>
      <c r="Z52" s="53"/>
      <c r="AA52" s="54"/>
      <c r="AB52" s="48"/>
      <c r="AC52" s="52"/>
      <c r="AD52" s="52"/>
      <c r="AE52" s="52"/>
      <c r="AF52" s="52"/>
      <c r="AG52" s="52"/>
      <c r="AH52" s="53"/>
      <c r="AI52" s="247"/>
      <c r="AJ52" s="54"/>
      <c r="AK52" s="48"/>
      <c r="AL52" s="52"/>
      <c r="AM52" s="52"/>
      <c r="AN52" s="52"/>
      <c r="AO52" s="52"/>
      <c r="AP52" s="52"/>
      <c r="AQ52" s="53"/>
      <c r="AR52" s="247"/>
      <c r="AS52" s="54"/>
      <c r="AT52" s="48"/>
      <c r="AU52" s="52"/>
      <c r="AV52" s="52"/>
      <c r="AW52" s="52"/>
      <c r="AX52" s="52"/>
      <c r="AY52" s="52"/>
      <c r="AZ52" s="52"/>
      <c r="BA52" s="268" t="str">
        <f>IF(BI52&lt;ESCALA!$E$7,"NI",IF(BI52&lt;ESCALA!$E$8,"EP",IF(BI52&lt;ESCALA!$E$9,"C",IF(BI52&lt;ESCALA!$E$10,"R","E"))))</f>
        <v>NI</v>
      </c>
      <c r="BB52" s="267" t="str">
        <f>IF(BJ52&lt;ESCALA!$E$7,"NI",IF(BJ52&lt;ESCALA!$E$8,"EP",IF(BJ52&lt;ESCALA!$E$9,"C",IF(BJ52&lt;ESCALA!$E$10,"R","E"))))</f>
        <v>NI</v>
      </c>
      <c r="BC52" s="267" t="str">
        <f>IF(BK52&lt;ESCALA!$E$7,"NI",IF(BK52&lt;ESCALA!$E$8,"EP",IF(BK52&lt;ESCALA!$E$9,"C",IF(BK52&lt;ESCALA!$E$10,"R","E"))))</f>
        <v>NI</v>
      </c>
      <c r="BD52" s="267" t="str">
        <f>IF(BL52&lt;ESCALA!$E$7,"NI",IF(BL52&lt;ESCALA!$E$8,"EP",IF(BL52&lt;ESCALA!$E$9,"C",IF(BL52&lt;ESCALA!$E$10,"R","E"))))</f>
        <v>NI</v>
      </c>
      <c r="BE52" s="267" t="str">
        <f>IF(BM52&lt;ESCALA!$E$7,"NI",IF(BM52&lt;ESCALA!$E$8,"EP",IF(BM52&lt;ESCALA!$E$9,"C",IF(BM52&lt;ESCALA!$E$10,"R","E"))))</f>
        <v>NI</v>
      </c>
      <c r="BF52" s="267" t="str">
        <f>IF(BN52&lt;ESCALA!$E$7,"NI",IF(BN52&lt;ESCALA!$E$8,"EP",IF(BN52&lt;ESCALA!$E$9,"C",IF(BN52&lt;ESCALA!$E$10,"R","E"))))</f>
        <v>NI</v>
      </c>
      <c r="BG52" s="267" t="str">
        <f>IF(BO52&lt;ESCALA!$E$7,"NI",IF(BO52&lt;ESCALA!$E$8,"EP",IF(BO52&lt;ESCALA!$E$9,"C",IF(BO52&lt;ESCALA!$E$10,"R","E"))))</f>
        <v>NI</v>
      </c>
      <c r="BH52" s="269" t="str">
        <f>IF(BP52&lt;ESCALA!$E$7,"NI",IF(BP52&lt;ESCALA!$E$8,"EP",IF(BP52&lt;ESCALA!$E$9,"C",IF(BP52&lt;ESCALA!$E$10,"R","E"))))</f>
        <v>NI</v>
      </c>
      <c r="BI52" s="263">
        <f>'4º DIV'!AY69</f>
        <v>0</v>
      </c>
      <c r="BJ52" s="264">
        <f>'4º DIV'!AZ69</f>
        <v>0</v>
      </c>
      <c r="BK52" s="264">
        <f>'4º DIV'!BA69</f>
        <v>0</v>
      </c>
      <c r="BL52" s="264">
        <f>'4º DIV'!BB69</f>
        <v>0</v>
      </c>
      <c r="BM52" s="264">
        <f>'4º DIV'!BC69</f>
        <v>0</v>
      </c>
      <c r="BN52" s="264">
        <f>'4º DIV'!BD69</f>
        <v>0</v>
      </c>
      <c r="BO52" s="264">
        <f>'4º DIV'!BE69</f>
        <v>0</v>
      </c>
      <c r="BP52" s="314">
        <f>'4º DIV'!BF69</f>
        <v>0</v>
      </c>
    </row>
    <row r="53" spans="1:68" ht="21" customHeight="1" thickBot="1">
      <c r="A53" s="67">
        <v>40</v>
      </c>
      <c r="B53" s="31" t="s">
        <v>140</v>
      </c>
      <c r="C53" s="58"/>
      <c r="D53" s="59"/>
      <c r="E53" s="58"/>
      <c r="F53" s="58"/>
      <c r="G53" s="58"/>
      <c r="H53" s="58"/>
      <c r="I53" s="58"/>
      <c r="J53" s="60"/>
      <c r="K53" s="61"/>
      <c r="L53" s="59"/>
      <c r="M53" s="58"/>
      <c r="N53" s="58"/>
      <c r="O53" s="58"/>
      <c r="P53" s="58"/>
      <c r="Q53" s="58"/>
      <c r="R53" s="60"/>
      <c r="S53" s="61"/>
      <c r="T53" s="59"/>
      <c r="U53" s="58"/>
      <c r="V53" s="58"/>
      <c r="W53" s="58"/>
      <c r="X53" s="58"/>
      <c r="Y53" s="58"/>
      <c r="Z53" s="60"/>
      <c r="AA53" s="61"/>
      <c r="AB53" s="59"/>
      <c r="AC53" s="58"/>
      <c r="AD53" s="58"/>
      <c r="AE53" s="58"/>
      <c r="AF53" s="58"/>
      <c r="AG53" s="58"/>
      <c r="AH53" s="60"/>
      <c r="AI53" s="249"/>
      <c r="AJ53" s="61"/>
      <c r="AK53" s="59"/>
      <c r="AL53" s="58"/>
      <c r="AM53" s="58"/>
      <c r="AN53" s="58"/>
      <c r="AO53" s="58"/>
      <c r="AP53" s="58"/>
      <c r="AQ53" s="60"/>
      <c r="AR53" s="249"/>
      <c r="AS53" s="61"/>
      <c r="AT53" s="59"/>
      <c r="AU53" s="58"/>
      <c r="AV53" s="58"/>
      <c r="AW53" s="58"/>
      <c r="AX53" s="58"/>
      <c r="AY53" s="58"/>
      <c r="AZ53" s="58"/>
      <c r="BA53" s="260" t="str">
        <f>IF(BI53&lt;ESCALA!$E$7,"NI",IF(BI53&lt;ESCALA!$E$8,"EP",IF(BI53&lt;ESCALA!$E$9,"C",IF(BI53&lt;ESCALA!$E$10,"R","E"))))</f>
        <v>NI</v>
      </c>
      <c r="BB53" s="261" t="str">
        <f>IF(BJ53&lt;ESCALA!$E$7,"NI",IF(BJ53&lt;ESCALA!$E$8,"EP",IF(BJ53&lt;ESCALA!$E$9,"C",IF(BJ53&lt;ESCALA!$E$10,"R","E"))))</f>
        <v>NI</v>
      </c>
      <c r="BC53" s="261" t="str">
        <f>IF(BK53&lt;ESCALA!$E$7,"NI",IF(BK53&lt;ESCALA!$E$8,"EP",IF(BK53&lt;ESCALA!$E$9,"C",IF(BK53&lt;ESCALA!$E$10,"R","E"))))</f>
        <v>NI</v>
      </c>
      <c r="BD53" s="261" t="str">
        <f>IF(BL53&lt;ESCALA!$E$7,"NI",IF(BL53&lt;ESCALA!$E$8,"EP",IF(BL53&lt;ESCALA!$E$9,"C",IF(BL53&lt;ESCALA!$E$10,"R","E"))))</f>
        <v>NI</v>
      </c>
      <c r="BE53" s="261" t="str">
        <f>IF(BM53&lt;ESCALA!$E$7,"NI",IF(BM53&lt;ESCALA!$E$8,"EP",IF(BM53&lt;ESCALA!$E$9,"C",IF(BM53&lt;ESCALA!$E$10,"R","E"))))</f>
        <v>NI</v>
      </c>
      <c r="BF53" s="261" t="str">
        <f>IF(BN53&lt;ESCALA!$E$7,"NI",IF(BN53&lt;ESCALA!$E$8,"EP",IF(BN53&lt;ESCALA!$E$9,"C",IF(BN53&lt;ESCALA!$E$10,"R","E"))))</f>
        <v>NI</v>
      </c>
      <c r="BG53" s="261" t="str">
        <f>IF(BO53&lt;ESCALA!$E$7,"NI",IF(BO53&lt;ESCALA!$E$8,"EP",IF(BO53&lt;ESCALA!$E$9,"C",IF(BO53&lt;ESCALA!$E$10,"R","E"))))</f>
        <v>NI</v>
      </c>
      <c r="BH53" s="262" t="str">
        <f>IF(BP53&lt;ESCALA!$E$7,"NI",IF(BP53&lt;ESCALA!$E$8,"EP",IF(BP53&lt;ESCALA!$E$9,"C",IF(BP53&lt;ESCALA!$E$10,"R","E"))))</f>
        <v>NI</v>
      </c>
      <c r="BI53" s="265">
        <f>'4º DIV'!AY70</f>
        <v>0</v>
      </c>
      <c r="BJ53" s="266">
        <f>'4º DIV'!AZ70</f>
        <v>0</v>
      </c>
      <c r="BK53" s="266">
        <f>'4º DIV'!BA70</f>
        <v>0</v>
      </c>
      <c r="BL53" s="266">
        <f>'4º DIV'!BB70</f>
        <v>0</v>
      </c>
      <c r="BM53" s="266">
        <f>'4º DIV'!BC70</f>
        <v>0</v>
      </c>
      <c r="BN53" s="266">
        <f>'4º DIV'!BD70</f>
        <v>0</v>
      </c>
      <c r="BO53" s="266">
        <f>'4º DIV'!BE70</f>
        <v>0</v>
      </c>
      <c r="BP53" s="315">
        <f>'4º DIV'!BF70</f>
        <v>0</v>
      </c>
    </row>
  </sheetData>
  <mergeCells count="16">
    <mergeCell ref="A11:B12"/>
    <mergeCell ref="C11:AH11"/>
    <mergeCell ref="AI11:AQ12"/>
    <mergeCell ref="E6:H6"/>
    <mergeCell ref="AR11:AZ12"/>
    <mergeCell ref="C6:D6"/>
    <mergeCell ref="C8:D8"/>
    <mergeCell ref="E8:G8"/>
    <mergeCell ref="BA4:BC5"/>
    <mergeCell ref="BA7:BC9"/>
    <mergeCell ref="BI11:BP12"/>
    <mergeCell ref="C12:J12"/>
    <mergeCell ref="K12:R12"/>
    <mergeCell ref="S12:Z12"/>
    <mergeCell ref="AA12:AH12"/>
    <mergeCell ref="BA11:BH1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Materia no válida" error="Introducir una materia válida del currículo para el nivel seleccionado" xr:uid="{B1CFD7FB-E264-284A-9527-77DCDD32526A}">
          <x14:formula1>
            <xm:f>'4º DIV'!$B$8:$B$19</xm:f>
          </x14:formula1>
          <xm:sqref>AI14:AI53</xm:sqref>
        </x14:dataValidation>
        <x14:dataValidation type="list" allowBlank="1" showInputMessage="1" showErrorMessage="1" errorTitle="Materia no válida" error="Introducir una materia válida del currículo para el nivel seleccionado" xr:uid="{A0632D73-E284-2842-89D9-2D3E102B0BBE}">
          <x14:formula1>
            <xm:f>'4º DIV'!$B$20:$B$25</xm:f>
          </x14:formula1>
          <xm:sqref>AR14:AR53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3C92-06C1-40CA-B16A-7F6ED90B849F}">
  <dimension ref="A1:DB33"/>
  <sheetViews>
    <sheetView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0" sqref="B30"/>
    </sheetView>
  </sheetViews>
  <sheetFormatPr baseColWidth="10" defaultRowHeight="16"/>
  <cols>
    <col min="1" max="1" width="3.33203125" bestFit="1" customWidth="1"/>
    <col min="2" max="2" width="49.1640625" bestFit="1" customWidth="1"/>
  </cols>
  <sheetData>
    <row r="1" spans="1:106">
      <c r="A1" s="1" t="s">
        <v>0</v>
      </c>
      <c r="B1" s="2" t="s">
        <v>1</v>
      </c>
      <c r="C1" s="369" t="s">
        <v>2</v>
      </c>
      <c r="D1" s="370"/>
      <c r="E1" s="370"/>
      <c r="F1" s="370"/>
      <c r="G1" s="370"/>
      <c r="H1" s="370"/>
      <c r="I1" s="370"/>
      <c r="J1" s="370"/>
      <c r="K1" s="371"/>
      <c r="L1" s="369" t="s">
        <v>3</v>
      </c>
      <c r="M1" s="370"/>
      <c r="N1" s="370"/>
      <c r="O1" s="370"/>
      <c r="P1" s="370"/>
      <c r="Q1" s="370"/>
      <c r="R1" s="370"/>
      <c r="S1" s="370"/>
      <c r="T1" s="370"/>
      <c r="U1" s="370"/>
      <c r="V1" s="371"/>
      <c r="W1" s="369" t="s">
        <v>4</v>
      </c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1"/>
      <c r="AI1" s="369" t="s">
        <v>5</v>
      </c>
      <c r="AJ1" s="370"/>
      <c r="AK1" s="370"/>
      <c r="AL1" s="370"/>
      <c r="AM1" s="370"/>
      <c r="AN1" s="370"/>
      <c r="AO1" s="370"/>
      <c r="AP1" s="370"/>
      <c r="AQ1" s="370"/>
      <c r="AR1" s="370"/>
      <c r="AS1" s="370"/>
      <c r="AT1" s="370"/>
      <c r="AU1" s="370"/>
      <c r="AV1" s="370"/>
      <c r="AW1" s="370"/>
      <c r="AX1" s="370"/>
      <c r="AY1" s="370"/>
      <c r="AZ1" s="371"/>
      <c r="BA1" s="369" t="s">
        <v>6</v>
      </c>
      <c r="BB1" s="370"/>
      <c r="BC1" s="370"/>
      <c r="BD1" s="370"/>
      <c r="BE1" s="370"/>
      <c r="BF1" s="370"/>
      <c r="BG1" s="370"/>
      <c r="BH1" s="370"/>
      <c r="BI1" s="370"/>
      <c r="BJ1" s="370"/>
      <c r="BK1" s="371"/>
      <c r="BL1" s="369" t="s">
        <v>7</v>
      </c>
      <c r="BM1" s="370"/>
      <c r="BN1" s="370"/>
      <c r="BO1" s="370"/>
      <c r="BP1" s="370"/>
      <c r="BQ1" s="370"/>
      <c r="BR1" s="370"/>
      <c r="BS1" s="370"/>
      <c r="BT1" s="370"/>
      <c r="BU1" s="371"/>
      <c r="BV1" s="369" t="s">
        <v>8</v>
      </c>
      <c r="BW1" s="370"/>
      <c r="BX1" s="370"/>
      <c r="BY1" s="370"/>
      <c r="BZ1" s="370"/>
      <c r="CA1" s="370"/>
      <c r="CB1" s="370"/>
      <c r="CC1" s="370"/>
      <c r="CD1" s="371"/>
      <c r="CE1" s="369" t="s">
        <v>9</v>
      </c>
      <c r="CF1" s="370"/>
      <c r="CG1" s="370"/>
      <c r="CH1" s="370"/>
      <c r="CI1" s="370"/>
      <c r="CJ1" s="370"/>
      <c r="CK1" s="370"/>
      <c r="CL1" s="370"/>
      <c r="CM1" s="371"/>
      <c r="CN1" s="369" t="s">
        <v>10</v>
      </c>
      <c r="CO1" s="370"/>
      <c r="CP1" s="370"/>
      <c r="CQ1" s="370"/>
      <c r="CR1" s="370"/>
      <c r="CS1" s="370"/>
      <c r="CT1" s="371"/>
      <c r="CU1" s="369" t="s">
        <v>11</v>
      </c>
      <c r="CV1" s="370"/>
      <c r="CW1" s="370"/>
      <c r="CX1" s="370"/>
      <c r="CY1" s="370"/>
      <c r="CZ1" s="370"/>
      <c r="DA1" s="370"/>
      <c r="DB1" s="371"/>
    </row>
    <row r="2" spans="1:106">
      <c r="A2" s="3">
        <v>1</v>
      </c>
      <c r="B2" s="4" t="s">
        <v>12</v>
      </c>
      <c r="C2" s="6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/>
      <c r="K2" s="5"/>
      <c r="L2" s="4" t="s">
        <v>20</v>
      </c>
      <c r="M2" s="3" t="s">
        <v>14</v>
      </c>
      <c r="N2" s="3" t="s">
        <v>15</v>
      </c>
      <c r="O2" s="3" t="s">
        <v>17</v>
      </c>
      <c r="P2" s="3" t="s">
        <v>21</v>
      </c>
      <c r="Q2" s="3" t="s">
        <v>18</v>
      </c>
      <c r="R2" s="3" t="s">
        <v>2</v>
      </c>
      <c r="S2" s="3"/>
      <c r="T2" s="3"/>
      <c r="U2" s="3"/>
      <c r="V2" s="5"/>
      <c r="W2" s="4" t="s">
        <v>14</v>
      </c>
      <c r="X2" s="3" t="s">
        <v>15</v>
      </c>
      <c r="Y2" s="3" t="s">
        <v>22</v>
      </c>
      <c r="Z2" s="3" t="s">
        <v>17</v>
      </c>
      <c r="AA2" s="3" t="s">
        <v>23</v>
      </c>
      <c r="AB2" s="3" t="s">
        <v>18</v>
      </c>
      <c r="AC2" s="3" t="s">
        <v>24</v>
      </c>
      <c r="AD2" s="3" t="s">
        <v>2</v>
      </c>
      <c r="AE2" s="3"/>
      <c r="AF2" s="3"/>
      <c r="AG2" s="3"/>
      <c r="AH2" s="5"/>
      <c r="AI2" s="6" t="s">
        <v>25</v>
      </c>
      <c r="AJ2" s="3" t="s">
        <v>26</v>
      </c>
      <c r="AK2" s="3" t="s">
        <v>27</v>
      </c>
      <c r="AL2" s="3" t="s">
        <v>28</v>
      </c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5"/>
      <c r="BA2" s="4" t="s">
        <v>13</v>
      </c>
      <c r="BB2" s="3" t="s">
        <v>20</v>
      </c>
      <c r="BC2" s="3" t="s">
        <v>29</v>
      </c>
      <c r="BD2" s="3" t="s">
        <v>16</v>
      </c>
      <c r="BE2" s="3" t="s">
        <v>17</v>
      </c>
      <c r="BF2" s="3" t="s">
        <v>18</v>
      </c>
      <c r="BG2" s="3" t="s">
        <v>28</v>
      </c>
      <c r="BH2" s="3" t="s">
        <v>30</v>
      </c>
      <c r="BI2" s="3"/>
      <c r="BJ2" s="3"/>
      <c r="BK2" s="5"/>
      <c r="BL2" s="4" t="s">
        <v>14</v>
      </c>
      <c r="BM2" s="3" t="s">
        <v>15</v>
      </c>
      <c r="BN2" s="3" t="s">
        <v>25</v>
      </c>
      <c r="BO2" s="3" t="s">
        <v>31</v>
      </c>
      <c r="BP2" s="3" t="s">
        <v>24</v>
      </c>
      <c r="BQ2" s="3" t="s">
        <v>28</v>
      </c>
      <c r="BR2" s="3" t="s">
        <v>2</v>
      </c>
      <c r="BS2" s="3" t="s">
        <v>32</v>
      </c>
      <c r="BT2" s="3"/>
      <c r="BU2" s="5"/>
      <c r="BV2" s="4" t="s">
        <v>25</v>
      </c>
      <c r="BW2" s="3" t="s">
        <v>21</v>
      </c>
      <c r="BX2" s="3" t="s">
        <v>33</v>
      </c>
      <c r="BY2" s="3" t="s">
        <v>18</v>
      </c>
      <c r="BZ2" s="3" t="s">
        <v>24</v>
      </c>
      <c r="CA2" s="3" t="s">
        <v>34</v>
      </c>
      <c r="CB2" s="3" t="s">
        <v>2</v>
      </c>
      <c r="CC2" s="3" t="s">
        <v>4</v>
      </c>
      <c r="CD2" s="5"/>
      <c r="CE2" s="4" t="s">
        <v>35</v>
      </c>
      <c r="CF2" s="3" t="s">
        <v>36</v>
      </c>
      <c r="CG2" s="3" t="s">
        <v>15</v>
      </c>
      <c r="CH2" s="3" t="s">
        <v>16</v>
      </c>
      <c r="CI2" s="3" t="s">
        <v>23</v>
      </c>
      <c r="CJ2" s="3" t="s">
        <v>37</v>
      </c>
      <c r="CK2" s="3" t="s">
        <v>38</v>
      </c>
      <c r="CL2" s="3" t="s">
        <v>3</v>
      </c>
      <c r="CM2" s="5"/>
      <c r="CN2" s="4"/>
      <c r="CO2" s="3"/>
      <c r="CP2" s="3"/>
      <c r="CQ2" s="3"/>
      <c r="CR2" s="3"/>
      <c r="CS2" s="3"/>
      <c r="CT2" s="5"/>
      <c r="CU2" s="4"/>
      <c r="CV2" s="3"/>
      <c r="CW2" s="3"/>
      <c r="CX2" s="3"/>
      <c r="CY2" s="3"/>
      <c r="CZ2" s="3"/>
      <c r="DA2" s="3"/>
      <c r="DB2" s="5"/>
    </row>
    <row r="3" spans="1:106">
      <c r="A3" s="3">
        <v>2</v>
      </c>
      <c r="B3" s="4" t="s">
        <v>39</v>
      </c>
      <c r="C3" s="6" t="s">
        <v>36</v>
      </c>
      <c r="D3" s="3" t="s">
        <v>33</v>
      </c>
      <c r="E3" s="3" t="s">
        <v>34</v>
      </c>
      <c r="F3" s="3" t="s">
        <v>38</v>
      </c>
      <c r="G3" s="3" t="s">
        <v>19</v>
      </c>
      <c r="H3" s="3" t="s">
        <v>28</v>
      </c>
      <c r="I3" s="3" t="s">
        <v>40</v>
      </c>
      <c r="J3" s="3"/>
      <c r="K3" s="5"/>
      <c r="L3" s="4" t="s">
        <v>20</v>
      </c>
      <c r="M3" s="3" t="s">
        <v>34</v>
      </c>
      <c r="N3" s="3" t="s">
        <v>38</v>
      </c>
      <c r="O3" s="3" t="s">
        <v>19</v>
      </c>
      <c r="P3" s="3" t="s">
        <v>28</v>
      </c>
      <c r="Q3" s="3" t="s">
        <v>2</v>
      </c>
      <c r="R3" s="3" t="s">
        <v>40</v>
      </c>
      <c r="S3" s="3"/>
      <c r="T3" s="3"/>
      <c r="U3" s="3"/>
      <c r="V3" s="5"/>
      <c r="W3" s="4" t="s">
        <v>35</v>
      </c>
      <c r="X3" s="3" t="s">
        <v>34</v>
      </c>
      <c r="Y3" s="3" t="s">
        <v>38</v>
      </c>
      <c r="Z3" s="3" t="s">
        <v>19</v>
      </c>
      <c r="AA3" s="3" t="s">
        <v>28</v>
      </c>
      <c r="AB3" s="3" t="s">
        <v>40</v>
      </c>
      <c r="AC3" s="3"/>
      <c r="AD3" s="3"/>
      <c r="AE3" s="3"/>
      <c r="AF3" s="3"/>
      <c r="AG3" s="3"/>
      <c r="AH3" s="5"/>
      <c r="AI3" s="6" t="s">
        <v>41</v>
      </c>
      <c r="AJ3" s="3" t="s">
        <v>17</v>
      </c>
      <c r="AK3" s="3" t="s">
        <v>26</v>
      </c>
      <c r="AL3" s="3" t="s">
        <v>18</v>
      </c>
      <c r="AM3" s="3" t="s">
        <v>24</v>
      </c>
      <c r="AN3" s="3" t="s">
        <v>4</v>
      </c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5"/>
      <c r="BA3" s="4" t="s">
        <v>13</v>
      </c>
      <c r="BB3" s="3" t="s">
        <v>20</v>
      </c>
      <c r="BC3" s="3" t="s">
        <v>42</v>
      </c>
      <c r="BD3" s="3" t="s">
        <v>16</v>
      </c>
      <c r="BE3" s="3" t="s">
        <v>33</v>
      </c>
      <c r="BF3" s="3" t="s">
        <v>18</v>
      </c>
      <c r="BG3" s="3" t="s">
        <v>24</v>
      </c>
      <c r="BH3" s="3" t="s">
        <v>19</v>
      </c>
      <c r="BI3" s="3" t="s">
        <v>2</v>
      </c>
      <c r="BJ3" s="3"/>
      <c r="BK3" s="5"/>
      <c r="BL3" s="4" t="s">
        <v>13</v>
      </c>
      <c r="BM3" s="3" t="s">
        <v>20</v>
      </c>
      <c r="BN3" s="3" t="s">
        <v>43</v>
      </c>
      <c r="BO3" s="3" t="s">
        <v>33</v>
      </c>
      <c r="BP3" s="3" t="s">
        <v>37</v>
      </c>
      <c r="BQ3" s="3" t="s">
        <v>24</v>
      </c>
      <c r="BR3" s="3" t="s">
        <v>40</v>
      </c>
      <c r="BS3" s="3" t="s">
        <v>32</v>
      </c>
      <c r="BT3" s="3" t="s">
        <v>30</v>
      </c>
      <c r="BU3" s="5" t="s">
        <v>44</v>
      </c>
      <c r="BV3" s="4" t="s">
        <v>13</v>
      </c>
      <c r="BW3" s="3" t="s">
        <v>20</v>
      </c>
      <c r="BX3" s="3" t="s">
        <v>35</v>
      </c>
      <c r="BY3" s="3" t="s">
        <v>45</v>
      </c>
      <c r="BZ3" s="3" t="s">
        <v>42</v>
      </c>
      <c r="CA3" s="3" t="s">
        <v>14</v>
      </c>
      <c r="CB3" s="3" t="s">
        <v>23</v>
      </c>
      <c r="CC3" s="3" t="s">
        <v>24</v>
      </c>
      <c r="CD3" s="5" t="s">
        <v>34</v>
      </c>
      <c r="CE3" s="4" t="s">
        <v>35</v>
      </c>
      <c r="CF3" s="3" t="s">
        <v>42</v>
      </c>
      <c r="CG3" s="3" t="s">
        <v>36</v>
      </c>
      <c r="CH3" s="3" t="s">
        <v>33</v>
      </c>
      <c r="CI3" s="3" t="s">
        <v>37</v>
      </c>
      <c r="CJ3" s="3" t="s">
        <v>19</v>
      </c>
      <c r="CK3" s="3" t="s">
        <v>40</v>
      </c>
      <c r="CL3" s="3"/>
      <c r="CM3" s="5"/>
      <c r="CN3" s="4"/>
      <c r="CO3" s="3"/>
      <c r="CP3" s="3"/>
      <c r="CQ3" s="3"/>
      <c r="CR3" s="3"/>
      <c r="CS3" s="3"/>
      <c r="CT3" s="5"/>
      <c r="CU3" s="4"/>
      <c r="CV3" s="3"/>
      <c r="CW3" s="3"/>
      <c r="CX3" s="3"/>
      <c r="CY3" s="3"/>
      <c r="CZ3" s="3"/>
      <c r="DA3" s="3"/>
      <c r="DB3" s="5"/>
    </row>
    <row r="4" spans="1:106">
      <c r="A4" s="3">
        <v>3</v>
      </c>
      <c r="B4" s="4" t="s">
        <v>46</v>
      </c>
      <c r="C4" s="6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/>
      <c r="K4" s="5"/>
      <c r="L4" s="4" t="s">
        <v>20</v>
      </c>
      <c r="M4" s="3" t="s">
        <v>14</v>
      </c>
      <c r="N4" s="3" t="s">
        <v>15</v>
      </c>
      <c r="O4" s="3" t="s">
        <v>17</v>
      </c>
      <c r="P4" s="3" t="s">
        <v>21</v>
      </c>
      <c r="Q4" s="3" t="s">
        <v>18</v>
      </c>
      <c r="R4" s="3" t="s">
        <v>2</v>
      </c>
      <c r="S4" s="3"/>
      <c r="T4" s="3"/>
      <c r="U4" s="3"/>
      <c r="V4" s="5"/>
      <c r="W4" s="3" t="s">
        <v>14</v>
      </c>
      <c r="X4" s="3" t="s">
        <v>15</v>
      </c>
      <c r="Y4" s="3" t="s">
        <v>22</v>
      </c>
      <c r="Z4" s="3" t="s">
        <v>17</v>
      </c>
      <c r="AA4" s="3" t="s">
        <v>23</v>
      </c>
      <c r="AB4" s="3" t="s">
        <v>18</v>
      </c>
      <c r="AC4" s="3" t="s">
        <v>24</v>
      </c>
      <c r="AD4" s="3" t="s">
        <v>2</v>
      </c>
      <c r="AE4" s="3"/>
      <c r="AF4" s="3"/>
      <c r="AG4" s="3"/>
      <c r="AH4" s="5"/>
      <c r="AI4" s="6" t="s">
        <v>25</v>
      </c>
      <c r="AJ4" s="3" t="s">
        <v>26</v>
      </c>
      <c r="AK4" s="3" t="s">
        <v>27</v>
      </c>
      <c r="AL4" s="3" t="s">
        <v>28</v>
      </c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5"/>
      <c r="BA4" s="4" t="s">
        <v>13</v>
      </c>
      <c r="BB4" s="3" t="s">
        <v>20</v>
      </c>
      <c r="BC4" s="3" t="s">
        <v>29</v>
      </c>
      <c r="BD4" s="3" t="s">
        <v>16</v>
      </c>
      <c r="BE4" s="3" t="s">
        <v>17</v>
      </c>
      <c r="BF4" s="3" t="s">
        <v>18</v>
      </c>
      <c r="BG4" s="3" t="s">
        <v>28</v>
      </c>
      <c r="BH4" s="3" t="s">
        <v>30</v>
      </c>
      <c r="BI4" s="3"/>
      <c r="BJ4" s="3"/>
      <c r="BK4" s="5"/>
      <c r="BL4" s="4" t="s">
        <v>14</v>
      </c>
      <c r="BM4" s="3" t="s">
        <v>15</v>
      </c>
      <c r="BN4" s="3" t="s">
        <v>25</v>
      </c>
      <c r="BO4" s="3" t="s">
        <v>31</v>
      </c>
      <c r="BP4" s="3" t="s">
        <v>24</v>
      </c>
      <c r="BQ4" s="3" t="s">
        <v>28</v>
      </c>
      <c r="BR4" s="3" t="s">
        <v>2</v>
      </c>
      <c r="BS4" s="3" t="s">
        <v>32</v>
      </c>
      <c r="BT4" s="3"/>
      <c r="BU4" s="5"/>
      <c r="BV4" s="4" t="s">
        <v>25</v>
      </c>
      <c r="BW4" s="3" t="s">
        <v>21</v>
      </c>
      <c r="BX4" s="3" t="s">
        <v>33</v>
      </c>
      <c r="BY4" s="3" t="s">
        <v>18</v>
      </c>
      <c r="BZ4" s="3" t="s">
        <v>24</v>
      </c>
      <c r="CA4" s="3" t="s">
        <v>34</v>
      </c>
      <c r="CB4" s="3" t="s">
        <v>2</v>
      </c>
      <c r="CC4" s="3" t="s">
        <v>4</v>
      </c>
      <c r="CD4" s="5"/>
      <c r="CE4" s="4" t="s">
        <v>35</v>
      </c>
      <c r="CF4" s="3" t="s">
        <v>36</v>
      </c>
      <c r="CG4" s="3" t="s">
        <v>15</v>
      </c>
      <c r="CH4" s="3" t="s">
        <v>16</v>
      </c>
      <c r="CI4" s="3" t="s">
        <v>23</v>
      </c>
      <c r="CJ4" s="3" t="s">
        <v>37</v>
      </c>
      <c r="CK4" s="3" t="s">
        <v>38</v>
      </c>
      <c r="CL4" s="3" t="s">
        <v>3</v>
      </c>
      <c r="CM4" s="5"/>
      <c r="CN4" s="4"/>
      <c r="CO4" s="3"/>
      <c r="CP4" s="3"/>
      <c r="CQ4" s="3"/>
      <c r="CR4" s="3"/>
      <c r="CS4" s="3"/>
      <c r="CT4" s="5"/>
      <c r="CU4" s="4"/>
      <c r="CV4" s="3"/>
      <c r="CW4" s="3"/>
      <c r="CX4" s="3"/>
      <c r="CY4" s="3"/>
      <c r="CZ4" s="3"/>
      <c r="DA4" s="3"/>
      <c r="DB4" s="5"/>
    </row>
    <row r="5" spans="1:106">
      <c r="A5" s="3">
        <v>4</v>
      </c>
      <c r="B5" s="4" t="s">
        <v>47</v>
      </c>
      <c r="C5" s="6" t="s">
        <v>36</v>
      </c>
      <c r="D5" s="3" t="s">
        <v>33</v>
      </c>
      <c r="E5" s="3" t="s">
        <v>34</v>
      </c>
      <c r="F5" s="3" t="s">
        <v>38</v>
      </c>
      <c r="G5" s="3" t="s">
        <v>19</v>
      </c>
      <c r="H5" s="3" t="s">
        <v>28</v>
      </c>
      <c r="I5" s="3" t="s">
        <v>40</v>
      </c>
      <c r="J5" s="3"/>
      <c r="K5" s="5"/>
      <c r="L5" s="4" t="s">
        <v>20</v>
      </c>
      <c r="M5" s="3" t="s">
        <v>34</v>
      </c>
      <c r="N5" s="3" t="s">
        <v>38</v>
      </c>
      <c r="O5" s="3" t="s">
        <v>19</v>
      </c>
      <c r="P5" s="3" t="s">
        <v>28</v>
      </c>
      <c r="Q5" s="3" t="s">
        <v>2</v>
      </c>
      <c r="R5" s="3" t="s">
        <v>40</v>
      </c>
      <c r="S5" s="3"/>
      <c r="T5" s="3"/>
      <c r="U5" s="3"/>
      <c r="V5" s="5"/>
      <c r="W5" s="4" t="s">
        <v>35</v>
      </c>
      <c r="X5" s="3" t="s">
        <v>34</v>
      </c>
      <c r="Y5" s="3" t="s">
        <v>38</v>
      </c>
      <c r="Z5" s="3" t="s">
        <v>19</v>
      </c>
      <c r="AA5" s="3" t="s">
        <v>28</v>
      </c>
      <c r="AB5" s="3" t="s">
        <v>40</v>
      </c>
      <c r="AC5" s="3"/>
      <c r="AD5" s="3"/>
      <c r="AE5" s="3"/>
      <c r="AF5" s="3"/>
      <c r="AG5" s="3"/>
      <c r="AH5" s="5"/>
      <c r="AI5" s="6" t="s">
        <v>41</v>
      </c>
      <c r="AJ5" s="3" t="s">
        <v>17</v>
      </c>
      <c r="AK5" s="3" t="s">
        <v>26</v>
      </c>
      <c r="AL5" s="3" t="s">
        <v>18</v>
      </c>
      <c r="AM5" s="3" t="s">
        <v>24</v>
      </c>
      <c r="AN5" s="3" t="s">
        <v>4</v>
      </c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5"/>
      <c r="BA5" s="4" t="s">
        <v>13</v>
      </c>
      <c r="BB5" s="3" t="s">
        <v>20</v>
      </c>
      <c r="BC5" s="3" t="s">
        <v>42</v>
      </c>
      <c r="BD5" s="3" t="s">
        <v>16</v>
      </c>
      <c r="BE5" s="3" t="s">
        <v>33</v>
      </c>
      <c r="BF5" s="3" t="s">
        <v>18</v>
      </c>
      <c r="BG5" s="3" t="s">
        <v>24</v>
      </c>
      <c r="BH5" s="3" t="s">
        <v>19</v>
      </c>
      <c r="BI5" s="3" t="s">
        <v>2</v>
      </c>
      <c r="BJ5" s="3"/>
      <c r="BK5" s="5"/>
      <c r="BL5" s="4" t="s">
        <v>13</v>
      </c>
      <c r="BM5" s="3" t="s">
        <v>20</v>
      </c>
      <c r="BN5" s="3" t="s">
        <v>43</v>
      </c>
      <c r="BO5" s="3" t="s">
        <v>33</v>
      </c>
      <c r="BP5" s="3" t="s">
        <v>37</v>
      </c>
      <c r="BQ5" s="3" t="s">
        <v>24</v>
      </c>
      <c r="BR5" s="3" t="s">
        <v>40</v>
      </c>
      <c r="BS5" s="3" t="s">
        <v>32</v>
      </c>
      <c r="BT5" s="3" t="s">
        <v>30</v>
      </c>
      <c r="BU5" s="5" t="s">
        <v>44</v>
      </c>
      <c r="BV5" s="4" t="s">
        <v>13</v>
      </c>
      <c r="BW5" s="3" t="s">
        <v>20</v>
      </c>
      <c r="BX5" s="3" t="s">
        <v>35</v>
      </c>
      <c r="BY5" s="3" t="s">
        <v>45</v>
      </c>
      <c r="BZ5" s="3" t="s">
        <v>42</v>
      </c>
      <c r="CA5" s="3" t="s">
        <v>14</v>
      </c>
      <c r="CB5" s="3" t="s">
        <v>23</v>
      </c>
      <c r="CC5" s="3" t="s">
        <v>24</v>
      </c>
      <c r="CD5" s="5" t="s">
        <v>34</v>
      </c>
      <c r="CE5" s="4" t="s">
        <v>35</v>
      </c>
      <c r="CF5" s="3" t="s">
        <v>42</v>
      </c>
      <c r="CG5" s="3" t="s">
        <v>36</v>
      </c>
      <c r="CH5" s="3" t="s">
        <v>33</v>
      </c>
      <c r="CI5" s="3" t="s">
        <v>37</v>
      </c>
      <c r="CJ5" s="3" t="s">
        <v>19</v>
      </c>
      <c r="CK5" s="3" t="s">
        <v>40</v>
      </c>
      <c r="CL5" s="3"/>
      <c r="CM5" s="5"/>
      <c r="CN5" s="4"/>
      <c r="CO5" s="3"/>
      <c r="CP5" s="3"/>
      <c r="CQ5" s="3"/>
      <c r="CR5" s="3"/>
      <c r="CS5" s="3"/>
      <c r="CT5" s="5"/>
      <c r="CU5" s="4"/>
      <c r="CV5" s="3"/>
      <c r="CW5" s="3"/>
      <c r="CX5" s="3"/>
      <c r="CY5" s="3"/>
      <c r="CZ5" s="3"/>
      <c r="DA5" s="3"/>
      <c r="DB5" s="5"/>
    </row>
    <row r="6" spans="1:106">
      <c r="A6" s="3">
        <v>5</v>
      </c>
      <c r="B6" s="4" t="s">
        <v>48</v>
      </c>
      <c r="C6" s="6" t="s">
        <v>13</v>
      </c>
      <c r="D6" s="3" t="s">
        <v>20</v>
      </c>
      <c r="E6" s="3" t="s">
        <v>19</v>
      </c>
      <c r="F6" s="3" t="s">
        <v>40</v>
      </c>
      <c r="G6" s="3" t="s">
        <v>32</v>
      </c>
      <c r="H6" s="3"/>
      <c r="I6" s="3"/>
      <c r="J6" s="3"/>
      <c r="K6" s="5"/>
      <c r="L6" s="4" t="s">
        <v>13</v>
      </c>
      <c r="M6" s="3" t="s">
        <v>34</v>
      </c>
      <c r="N6" s="3" t="s">
        <v>40</v>
      </c>
      <c r="O6" s="3" t="s">
        <v>32</v>
      </c>
      <c r="P6" s="3" t="s">
        <v>30</v>
      </c>
      <c r="Q6" s="3"/>
      <c r="R6" s="3"/>
      <c r="S6" s="3"/>
      <c r="T6" s="3"/>
      <c r="U6" s="3"/>
      <c r="V6" s="5"/>
      <c r="W6" s="4" t="s">
        <v>13</v>
      </c>
      <c r="X6" s="3" t="s">
        <v>35</v>
      </c>
      <c r="Y6" s="3" t="s">
        <v>33</v>
      </c>
      <c r="Z6" s="3" t="s">
        <v>27</v>
      </c>
      <c r="AA6" s="3" t="s">
        <v>3</v>
      </c>
      <c r="AB6" s="3" t="s">
        <v>32</v>
      </c>
      <c r="AC6" s="3" t="s">
        <v>30</v>
      </c>
      <c r="AD6" s="3" t="s">
        <v>44</v>
      </c>
      <c r="AE6" s="3"/>
      <c r="AF6" s="3"/>
      <c r="AG6" s="3"/>
      <c r="AH6" s="5"/>
      <c r="AI6" s="6" t="s">
        <v>35</v>
      </c>
      <c r="AJ6" s="3" t="s">
        <v>19</v>
      </c>
      <c r="AK6" s="3" t="s">
        <v>3</v>
      </c>
      <c r="AL6" s="3" t="s">
        <v>44</v>
      </c>
      <c r="AM6" s="3" t="s">
        <v>49</v>
      </c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5"/>
      <c r="BA6" s="4" t="s">
        <v>35</v>
      </c>
      <c r="BB6" s="3" t="s">
        <v>21</v>
      </c>
      <c r="BC6" s="3" t="s">
        <v>23</v>
      </c>
      <c r="BD6" s="3" t="s">
        <v>49</v>
      </c>
      <c r="BE6" s="3" t="s">
        <v>50</v>
      </c>
      <c r="BF6" s="3"/>
      <c r="BG6" s="3"/>
      <c r="BH6" s="3"/>
      <c r="BI6" s="3"/>
      <c r="BJ6" s="3"/>
      <c r="BK6" s="5"/>
      <c r="BL6" s="4"/>
      <c r="BM6" s="3"/>
      <c r="BN6" s="3"/>
      <c r="BO6" s="3"/>
      <c r="BP6" s="3"/>
      <c r="BQ6" s="3"/>
      <c r="BR6" s="3"/>
      <c r="BS6" s="3"/>
      <c r="BT6" s="3"/>
      <c r="BU6" s="5"/>
      <c r="BV6" s="4"/>
      <c r="BW6" s="3"/>
      <c r="BX6" s="3"/>
      <c r="BY6" s="3"/>
      <c r="BZ6" s="3"/>
      <c r="CA6" s="3"/>
      <c r="CB6" s="3"/>
      <c r="CC6" s="3"/>
      <c r="CD6" s="5"/>
      <c r="CE6" s="4"/>
      <c r="CF6" s="3"/>
      <c r="CG6" s="3"/>
      <c r="CH6" s="3"/>
      <c r="CI6" s="3"/>
      <c r="CJ6" s="3"/>
      <c r="CK6" s="3"/>
      <c r="CL6" s="3"/>
      <c r="CM6" s="5"/>
      <c r="CN6" s="4"/>
      <c r="CO6" s="3"/>
      <c r="CP6" s="3"/>
      <c r="CQ6" s="3"/>
      <c r="CR6" s="3"/>
      <c r="CS6" s="3"/>
      <c r="CT6" s="5"/>
      <c r="CU6" s="4"/>
      <c r="CV6" s="3"/>
      <c r="CW6" s="3"/>
      <c r="CX6" s="3"/>
      <c r="CY6" s="3"/>
      <c r="CZ6" s="3"/>
      <c r="DA6" s="3"/>
      <c r="DB6" s="5"/>
    </row>
    <row r="7" spans="1:106">
      <c r="A7" s="3">
        <v>6</v>
      </c>
      <c r="B7" s="4" t="s">
        <v>51</v>
      </c>
      <c r="C7" s="4" t="s">
        <v>13</v>
      </c>
      <c r="D7" s="3" t="s">
        <v>20</v>
      </c>
      <c r="E7" s="3" t="s">
        <v>35</v>
      </c>
      <c r="F7" s="3" t="s">
        <v>16</v>
      </c>
      <c r="G7" s="3" t="s">
        <v>21</v>
      </c>
      <c r="H7" s="3" t="s">
        <v>23</v>
      </c>
      <c r="I7" s="3" t="s">
        <v>44</v>
      </c>
      <c r="J7" s="3"/>
      <c r="K7" s="5"/>
      <c r="L7" s="6" t="s">
        <v>29</v>
      </c>
      <c r="M7" s="3" t="s">
        <v>16</v>
      </c>
      <c r="N7" s="3" t="s">
        <v>17</v>
      </c>
      <c r="O7" s="3" t="s">
        <v>21</v>
      </c>
      <c r="P7" s="3" t="s">
        <v>23</v>
      </c>
      <c r="Q7" s="3" t="s">
        <v>26</v>
      </c>
      <c r="R7" s="3" t="s">
        <v>31</v>
      </c>
      <c r="S7" s="3" t="s">
        <v>18</v>
      </c>
      <c r="T7" s="3"/>
      <c r="U7" s="3"/>
      <c r="V7" s="5"/>
      <c r="W7" s="4" t="s">
        <v>13</v>
      </c>
      <c r="X7" s="3" t="s">
        <v>20</v>
      </c>
      <c r="Y7" s="3" t="s">
        <v>15</v>
      </c>
      <c r="Z7" s="3" t="s">
        <v>22</v>
      </c>
      <c r="AA7" s="3" t="s">
        <v>16</v>
      </c>
      <c r="AB7" s="3" t="s">
        <v>17</v>
      </c>
      <c r="AC7" s="3" t="s">
        <v>21</v>
      </c>
      <c r="AD7" s="3" t="s">
        <v>37</v>
      </c>
      <c r="AE7" s="3" t="s">
        <v>4</v>
      </c>
      <c r="AF7" s="3"/>
      <c r="AG7" s="3"/>
      <c r="AH7" s="5"/>
      <c r="AI7" s="4" t="s">
        <v>14</v>
      </c>
      <c r="AJ7" s="3" t="s">
        <v>15</v>
      </c>
      <c r="AK7" s="3" t="s">
        <v>31</v>
      </c>
      <c r="AL7" s="3" t="s">
        <v>24</v>
      </c>
      <c r="AM7" s="3" t="s">
        <v>2</v>
      </c>
      <c r="AN7" s="3" t="s">
        <v>4</v>
      </c>
      <c r="AO7" s="3" t="s">
        <v>44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5"/>
      <c r="BA7" s="4" t="s">
        <v>15</v>
      </c>
      <c r="BB7" s="3" t="s">
        <v>25</v>
      </c>
      <c r="BC7" s="3" t="s">
        <v>26</v>
      </c>
      <c r="BD7" s="3" t="s">
        <v>33</v>
      </c>
      <c r="BE7" s="3" t="s">
        <v>27</v>
      </c>
      <c r="BF7" s="3" t="s">
        <v>28</v>
      </c>
      <c r="BG7" s="3" t="s">
        <v>2</v>
      </c>
      <c r="BH7" s="3" t="s">
        <v>19</v>
      </c>
      <c r="BI7" s="3"/>
      <c r="BJ7" s="3"/>
      <c r="BK7" s="5"/>
      <c r="BL7" s="6" t="s">
        <v>14</v>
      </c>
      <c r="BM7" s="3" t="s">
        <v>15</v>
      </c>
      <c r="BN7" s="3" t="s">
        <v>16</v>
      </c>
      <c r="BO7" s="3" t="s">
        <v>25</v>
      </c>
      <c r="BP7" s="3" t="s">
        <v>17</v>
      </c>
      <c r="BQ7" s="3" t="s">
        <v>28</v>
      </c>
      <c r="BR7" s="3" t="s">
        <v>2</v>
      </c>
      <c r="BS7" s="3" t="s">
        <v>40</v>
      </c>
      <c r="BT7" s="3"/>
      <c r="BU7" s="5"/>
      <c r="BV7" s="4"/>
      <c r="BW7" s="3"/>
      <c r="BX7" s="3"/>
      <c r="BY7" s="3"/>
      <c r="BZ7" s="3"/>
      <c r="CA7" s="3"/>
      <c r="CB7" s="3"/>
      <c r="CC7" s="3"/>
      <c r="CD7" s="5"/>
      <c r="CE7" s="4"/>
      <c r="CF7" s="3"/>
      <c r="CG7" s="3"/>
      <c r="CH7" s="3"/>
      <c r="CI7" s="3"/>
      <c r="CJ7" s="3"/>
      <c r="CK7" s="3"/>
      <c r="CL7" s="3"/>
      <c r="CM7" s="5"/>
      <c r="CN7" s="4"/>
      <c r="CO7" s="3"/>
      <c r="CP7" s="3"/>
      <c r="CQ7" s="3"/>
      <c r="CR7" s="3"/>
      <c r="CS7" s="3"/>
      <c r="CT7" s="5"/>
      <c r="CU7" s="4"/>
      <c r="CV7" s="3"/>
      <c r="CW7" s="3"/>
      <c r="CX7" s="3"/>
      <c r="CY7" s="3"/>
      <c r="CZ7" s="3"/>
      <c r="DA7" s="3"/>
      <c r="DB7" s="5"/>
    </row>
    <row r="8" spans="1:106">
      <c r="A8" s="3">
        <v>7</v>
      </c>
      <c r="B8" s="4" t="s">
        <v>52</v>
      </c>
      <c r="C8" s="6" t="s">
        <v>13</v>
      </c>
      <c r="D8" s="3" t="s">
        <v>20</v>
      </c>
      <c r="E8" s="3" t="s">
        <v>35</v>
      </c>
      <c r="F8" s="3" t="s">
        <v>16</v>
      </c>
      <c r="G8" s="3" t="s">
        <v>21</v>
      </c>
      <c r="H8" s="3" t="s">
        <v>23</v>
      </c>
      <c r="I8" s="3" t="s">
        <v>44</v>
      </c>
      <c r="J8" s="3"/>
      <c r="K8" s="5"/>
      <c r="L8" s="4" t="s">
        <v>29</v>
      </c>
      <c r="M8" s="3" t="s">
        <v>16</v>
      </c>
      <c r="N8" s="3" t="s">
        <v>17</v>
      </c>
      <c r="O8" s="3" t="s">
        <v>21</v>
      </c>
      <c r="P8" s="3" t="s">
        <v>23</v>
      </c>
      <c r="Q8" s="3" t="s">
        <v>26</v>
      </c>
      <c r="R8" s="3" t="s">
        <v>31</v>
      </c>
      <c r="S8" s="3" t="s">
        <v>18</v>
      </c>
      <c r="T8" s="3"/>
      <c r="U8" s="3"/>
      <c r="V8" s="5"/>
      <c r="W8" s="4" t="s">
        <v>13</v>
      </c>
      <c r="X8" s="3" t="s">
        <v>20</v>
      </c>
      <c r="Y8" s="3" t="s">
        <v>15</v>
      </c>
      <c r="Z8" s="3" t="s">
        <v>22</v>
      </c>
      <c r="AA8" s="3" t="s">
        <v>16</v>
      </c>
      <c r="AB8" s="3" t="s">
        <v>17</v>
      </c>
      <c r="AC8" s="3" t="s">
        <v>21</v>
      </c>
      <c r="AD8" s="3" t="s">
        <v>37</v>
      </c>
      <c r="AE8" s="3" t="s">
        <v>4</v>
      </c>
      <c r="AF8" s="3"/>
      <c r="AG8" s="3"/>
      <c r="AH8" s="5"/>
      <c r="AI8" s="4" t="s">
        <v>14</v>
      </c>
      <c r="AJ8" s="3" t="s">
        <v>15</v>
      </c>
      <c r="AK8" s="3" t="s">
        <v>31</v>
      </c>
      <c r="AL8" s="3" t="s">
        <v>24</v>
      </c>
      <c r="AM8" s="3" t="s">
        <v>2</v>
      </c>
      <c r="AN8" s="3" t="s">
        <v>4</v>
      </c>
      <c r="AO8" s="3" t="s">
        <v>44</v>
      </c>
      <c r="AP8" s="3"/>
      <c r="AQ8" s="3"/>
      <c r="AR8" s="3"/>
      <c r="AS8" s="3"/>
      <c r="AT8" s="3"/>
      <c r="AU8" s="3"/>
      <c r="AV8" s="3"/>
      <c r="AW8" s="3"/>
      <c r="AX8" s="3"/>
      <c r="AY8" s="3"/>
      <c r="AZ8" s="5"/>
      <c r="BA8" s="6" t="s">
        <v>15</v>
      </c>
      <c r="BB8" s="3" t="s">
        <v>25</v>
      </c>
      <c r="BC8" s="3" t="s">
        <v>26</v>
      </c>
      <c r="BD8" s="3" t="s">
        <v>33</v>
      </c>
      <c r="BE8" s="3" t="s">
        <v>27</v>
      </c>
      <c r="BF8" s="3" t="s">
        <v>28</v>
      </c>
      <c r="BG8" s="3" t="s">
        <v>2</v>
      </c>
      <c r="BH8" s="3" t="s">
        <v>19</v>
      </c>
      <c r="BI8" s="3"/>
      <c r="BJ8" s="3"/>
      <c r="BK8" s="5"/>
      <c r="BL8" s="4"/>
      <c r="BM8" s="3"/>
      <c r="BN8" s="3"/>
      <c r="BO8" s="3"/>
      <c r="BP8" s="3"/>
      <c r="BQ8" s="3"/>
      <c r="BR8" s="3"/>
      <c r="BS8" s="3"/>
      <c r="BT8" s="3"/>
      <c r="BU8" s="5"/>
      <c r="BV8" s="4"/>
      <c r="BW8" s="3"/>
      <c r="BX8" s="3"/>
      <c r="BY8" s="3"/>
      <c r="BZ8" s="3"/>
      <c r="CA8" s="3"/>
      <c r="CB8" s="3"/>
      <c r="CC8" s="3"/>
      <c r="CD8" s="5"/>
      <c r="CE8" s="4"/>
      <c r="CF8" s="3"/>
      <c r="CG8" s="3"/>
      <c r="CH8" s="3"/>
      <c r="CI8" s="3"/>
      <c r="CJ8" s="3"/>
      <c r="CK8" s="3"/>
      <c r="CL8" s="3"/>
      <c r="CM8" s="5"/>
      <c r="CN8" s="4"/>
      <c r="CO8" s="3"/>
      <c r="CP8" s="3"/>
      <c r="CQ8" s="3"/>
      <c r="CR8" s="3"/>
      <c r="CS8" s="3"/>
      <c r="CT8" s="5"/>
      <c r="CU8" s="4"/>
      <c r="CV8" s="3"/>
      <c r="CW8" s="3"/>
      <c r="CX8" s="3"/>
      <c r="CY8" s="3"/>
      <c r="CZ8" s="3"/>
      <c r="DA8" s="3"/>
      <c r="DB8" s="5"/>
    </row>
    <row r="9" spans="1:106">
      <c r="A9" s="3">
        <v>8</v>
      </c>
      <c r="B9" s="4" t="s">
        <v>76</v>
      </c>
      <c r="C9" s="6" t="s">
        <v>20</v>
      </c>
      <c r="D9" s="3" t="s">
        <v>42</v>
      </c>
      <c r="E9" s="3" t="s">
        <v>36</v>
      </c>
      <c r="F9" s="3" t="s">
        <v>34</v>
      </c>
      <c r="G9" s="3" t="s">
        <v>40</v>
      </c>
      <c r="H9" s="3"/>
      <c r="I9" s="3"/>
      <c r="J9" s="3"/>
      <c r="K9" s="5"/>
      <c r="L9" s="6" t="s">
        <v>42</v>
      </c>
      <c r="M9" s="3" t="s">
        <v>36</v>
      </c>
      <c r="N9" s="3" t="s">
        <v>14</v>
      </c>
      <c r="O9" s="3" t="s">
        <v>4</v>
      </c>
      <c r="P9" s="3"/>
      <c r="Q9" s="3"/>
      <c r="R9" s="3"/>
      <c r="S9" s="3"/>
      <c r="T9" s="3"/>
      <c r="U9" s="3"/>
      <c r="V9" s="5"/>
      <c r="W9" s="4" t="s">
        <v>20</v>
      </c>
      <c r="X9" s="3" t="s">
        <v>29</v>
      </c>
      <c r="Y9" s="3" t="s">
        <v>36</v>
      </c>
      <c r="Z9" s="3" t="s">
        <v>17</v>
      </c>
      <c r="AA9" s="3" t="s">
        <v>19</v>
      </c>
      <c r="AB9" s="3" t="s">
        <v>40</v>
      </c>
      <c r="AC9" s="3" t="s">
        <v>32</v>
      </c>
      <c r="AD9" s="3"/>
      <c r="AE9" s="3"/>
      <c r="AF9" s="3"/>
      <c r="AG9" s="3"/>
      <c r="AH9" s="5"/>
      <c r="AI9" s="6" t="s">
        <v>36</v>
      </c>
      <c r="AJ9" s="3" t="s">
        <v>17</v>
      </c>
      <c r="AK9" s="3" t="s">
        <v>23</v>
      </c>
      <c r="AL9" s="3" t="s">
        <v>34</v>
      </c>
      <c r="AM9" s="3" t="s">
        <v>28</v>
      </c>
      <c r="AN9" s="3" t="s">
        <v>40</v>
      </c>
      <c r="AO9" s="3" t="s">
        <v>32</v>
      </c>
      <c r="AP9" s="3"/>
      <c r="AQ9" s="3"/>
      <c r="AR9" s="3"/>
      <c r="AS9" s="3"/>
      <c r="AT9" s="3"/>
      <c r="AU9" s="3"/>
      <c r="AV9" s="3"/>
      <c r="AW9" s="3"/>
      <c r="AX9" s="3"/>
      <c r="AY9" s="3"/>
      <c r="AZ9" s="5"/>
      <c r="BA9" s="6" t="s">
        <v>29</v>
      </c>
      <c r="BB9" s="3" t="s">
        <v>15</v>
      </c>
      <c r="BC9" s="3" t="s">
        <v>17</v>
      </c>
      <c r="BD9" s="3" t="s">
        <v>37</v>
      </c>
      <c r="BE9" s="3" t="s">
        <v>28</v>
      </c>
      <c r="BF9" s="3"/>
      <c r="BG9" s="3"/>
      <c r="BH9" s="3"/>
      <c r="BI9" s="3"/>
      <c r="BJ9" s="3"/>
      <c r="BK9" s="5"/>
      <c r="BL9" s="4"/>
      <c r="BM9" s="3"/>
      <c r="BN9" s="3"/>
      <c r="BO9" s="3"/>
      <c r="BP9" s="3"/>
      <c r="BQ9" s="3"/>
      <c r="BR9" s="3"/>
      <c r="BS9" s="3"/>
      <c r="BT9" s="3"/>
      <c r="BU9" s="5"/>
      <c r="BV9" s="4"/>
      <c r="BW9" s="3"/>
      <c r="BX9" s="3"/>
      <c r="BY9" s="3"/>
      <c r="BZ9" s="3"/>
      <c r="CA9" s="3"/>
      <c r="CB9" s="3"/>
      <c r="CC9" s="3"/>
      <c r="CD9" s="5"/>
      <c r="CE9" s="4"/>
      <c r="CF9" s="3"/>
      <c r="CG9" s="3"/>
      <c r="CH9" s="3"/>
      <c r="CI9" s="3"/>
      <c r="CJ9" s="3"/>
      <c r="CK9" s="3"/>
      <c r="CL9" s="3"/>
      <c r="CM9" s="5"/>
      <c r="CN9" s="4"/>
      <c r="CO9" s="3"/>
      <c r="CP9" s="3"/>
      <c r="CQ9" s="3"/>
      <c r="CR9" s="3"/>
      <c r="CS9" s="3"/>
      <c r="CT9" s="5"/>
      <c r="CU9" s="4"/>
      <c r="CV9" s="3"/>
      <c r="CW9" s="3"/>
      <c r="CX9" s="3"/>
      <c r="CY9" s="3"/>
      <c r="CZ9" s="3"/>
      <c r="DA9" s="3"/>
      <c r="DB9" s="5"/>
    </row>
    <row r="10" spans="1:106">
      <c r="A10" s="3">
        <v>9</v>
      </c>
      <c r="B10" s="4" t="s">
        <v>53</v>
      </c>
      <c r="C10" s="6" t="s">
        <v>21</v>
      </c>
      <c r="D10" s="3" t="s">
        <v>23</v>
      </c>
      <c r="E10" s="3" t="s">
        <v>26</v>
      </c>
      <c r="F10" s="3" t="s">
        <v>24</v>
      </c>
      <c r="G10" s="3"/>
      <c r="H10" s="3"/>
      <c r="I10" s="3"/>
      <c r="J10" s="3"/>
      <c r="K10" s="5"/>
      <c r="L10" s="6" t="s">
        <v>17</v>
      </c>
      <c r="M10" s="3" t="s">
        <v>23</v>
      </c>
      <c r="N10" s="3" t="s">
        <v>26</v>
      </c>
      <c r="O10" s="3" t="s">
        <v>27</v>
      </c>
      <c r="P10" s="3" t="s">
        <v>18</v>
      </c>
      <c r="Q10" s="3"/>
      <c r="R10" s="3"/>
      <c r="S10" s="3"/>
      <c r="T10" s="3"/>
      <c r="U10" s="3"/>
      <c r="V10" s="5"/>
      <c r="W10" s="6" t="s">
        <v>21</v>
      </c>
      <c r="X10" s="3" t="s">
        <v>23</v>
      </c>
      <c r="Y10" s="3" t="s">
        <v>31</v>
      </c>
      <c r="Z10" s="3" t="s">
        <v>37</v>
      </c>
      <c r="AA10" s="3" t="s">
        <v>24</v>
      </c>
      <c r="AB10" s="3"/>
      <c r="AC10" s="3"/>
      <c r="AD10" s="3"/>
      <c r="AE10" s="3"/>
      <c r="AF10" s="3"/>
      <c r="AG10" s="3"/>
      <c r="AH10" s="5"/>
      <c r="AI10" s="6" t="s">
        <v>14</v>
      </c>
      <c r="AJ10" s="3" t="s">
        <v>21</v>
      </c>
      <c r="AK10" s="3" t="s">
        <v>31</v>
      </c>
      <c r="AL10" s="3" t="s">
        <v>37</v>
      </c>
      <c r="AM10" s="3" t="s">
        <v>54</v>
      </c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5"/>
      <c r="BA10" s="4"/>
      <c r="BB10" s="3"/>
      <c r="BC10" s="3"/>
      <c r="BD10" s="3"/>
      <c r="BE10" s="3"/>
      <c r="BF10" s="3"/>
      <c r="BG10" s="3"/>
      <c r="BH10" s="3"/>
      <c r="BI10" s="3"/>
      <c r="BJ10" s="3"/>
      <c r="BK10" s="5"/>
      <c r="BL10" s="4"/>
      <c r="BM10" s="3"/>
      <c r="BN10" s="3"/>
      <c r="BO10" s="3"/>
      <c r="BP10" s="3"/>
      <c r="BQ10" s="3"/>
      <c r="BR10" s="3"/>
      <c r="BS10" s="3"/>
      <c r="BT10" s="3"/>
      <c r="BU10" s="5"/>
      <c r="BV10" s="4"/>
      <c r="BW10" s="3"/>
      <c r="BX10" s="3"/>
      <c r="BY10" s="3"/>
      <c r="BZ10" s="3"/>
      <c r="CA10" s="3"/>
      <c r="CB10" s="3"/>
      <c r="CC10" s="3"/>
      <c r="CD10" s="5"/>
      <c r="CE10" s="4"/>
      <c r="CF10" s="3"/>
      <c r="CG10" s="3"/>
      <c r="CH10" s="3"/>
      <c r="CI10" s="3"/>
      <c r="CJ10" s="3"/>
      <c r="CK10" s="3"/>
      <c r="CL10" s="3"/>
      <c r="CM10" s="5"/>
      <c r="CN10" s="4"/>
      <c r="CO10" s="3"/>
      <c r="CP10" s="3"/>
      <c r="CQ10" s="3"/>
      <c r="CR10" s="3"/>
      <c r="CS10" s="3"/>
      <c r="CT10" s="5"/>
      <c r="CU10" s="4"/>
      <c r="CV10" s="3"/>
      <c r="CW10" s="3"/>
      <c r="CX10" s="3"/>
      <c r="CY10" s="3"/>
      <c r="CZ10" s="3"/>
      <c r="DA10" s="3"/>
      <c r="DB10" s="5"/>
    </row>
    <row r="11" spans="1:106">
      <c r="A11" s="3">
        <v>10</v>
      </c>
      <c r="B11" s="4" t="s">
        <v>55</v>
      </c>
      <c r="C11" s="6" t="s">
        <v>14</v>
      </c>
      <c r="D11" s="3" t="s">
        <v>15</v>
      </c>
      <c r="E11" s="3" t="s">
        <v>26</v>
      </c>
      <c r="F11" s="3" t="s">
        <v>31</v>
      </c>
      <c r="G11" s="3" t="s">
        <v>33</v>
      </c>
      <c r="H11" s="3" t="s">
        <v>24</v>
      </c>
      <c r="I11" s="3" t="s">
        <v>4</v>
      </c>
      <c r="J11" s="3"/>
      <c r="K11" s="5"/>
      <c r="L11" s="6" t="s">
        <v>17</v>
      </c>
      <c r="M11" s="3" t="s">
        <v>21</v>
      </c>
      <c r="N11" s="3" t="s">
        <v>23</v>
      </c>
      <c r="O11" s="3" t="s">
        <v>33</v>
      </c>
      <c r="P11" s="3" t="s">
        <v>18</v>
      </c>
      <c r="Q11" s="3" t="s">
        <v>24</v>
      </c>
      <c r="R11" s="3" t="s">
        <v>4</v>
      </c>
      <c r="S11" s="3"/>
      <c r="T11" s="3"/>
      <c r="U11" s="3"/>
      <c r="V11" s="5"/>
      <c r="W11" s="6" t="s">
        <v>29</v>
      </c>
      <c r="X11" s="3" t="s">
        <v>25</v>
      </c>
      <c r="Y11" s="3" t="s">
        <v>17</v>
      </c>
      <c r="Z11" s="3" t="s">
        <v>26</v>
      </c>
      <c r="AA11" s="3" t="s">
        <v>27</v>
      </c>
      <c r="AB11" s="3" t="s">
        <v>24</v>
      </c>
      <c r="AC11" s="3" t="s">
        <v>38</v>
      </c>
      <c r="AD11" s="3" t="s">
        <v>19</v>
      </c>
      <c r="AE11" s="3"/>
      <c r="AF11" s="3"/>
      <c r="AG11" s="3"/>
      <c r="AH11" s="5"/>
      <c r="AI11" s="6" t="s">
        <v>23</v>
      </c>
      <c r="AJ11" s="3" t="s">
        <v>26</v>
      </c>
      <c r="AK11" s="3" t="s">
        <v>33</v>
      </c>
      <c r="AL11" s="3" t="s">
        <v>34</v>
      </c>
      <c r="AM11" s="3" t="s">
        <v>38</v>
      </c>
      <c r="AN11" s="3" t="s">
        <v>19</v>
      </c>
      <c r="AO11" s="3" t="s">
        <v>28</v>
      </c>
      <c r="AP11" s="3" t="s">
        <v>2</v>
      </c>
      <c r="AQ11" s="3"/>
      <c r="AR11" s="3"/>
      <c r="AS11" s="3"/>
      <c r="AT11" s="3"/>
      <c r="AU11" s="3"/>
      <c r="AV11" s="3"/>
      <c r="AW11" s="3"/>
      <c r="AX11" s="3"/>
      <c r="AY11" s="3"/>
      <c r="AZ11" s="5"/>
      <c r="BA11" s="4"/>
      <c r="BB11" s="3"/>
      <c r="BC11" s="3"/>
      <c r="BD11" s="3"/>
      <c r="BE11" s="3"/>
      <c r="BF11" s="3"/>
      <c r="BG11" s="3"/>
      <c r="BH11" s="3"/>
      <c r="BI11" s="3"/>
      <c r="BJ11" s="3"/>
      <c r="BK11" s="5"/>
      <c r="BL11" s="4"/>
      <c r="BM11" s="3"/>
      <c r="BN11" s="3"/>
      <c r="BO11" s="3"/>
      <c r="BP11" s="3"/>
      <c r="BQ11" s="3"/>
      <c r="BR11" s="3"/>
      <c r="BS11" s="3"/>
      <c r="BT11" s="3"/>
      <c r="BU11" s="5"/>
      <c r="BV11" s="4"/>
      <c r="BW11" s="3"/>
      <c r="BX11" s="3"/>
      <c r="BY11" s="3"/>
      <c r="BZ11" s="3"/>
      <c r="CA11" s="3"/>
      <c r="CB11" s="3"/>
      <c r="CC11" s="3"/>
      <c r="CD11" s="5"/>
      <c r="CE11" s="4"/>
      <c r="CF11" s="3"/>
      <c r="CG11" s="3"/>
      <c r="CH11" s="3"/>
      <c r="CI11" s="3"/>
      <c r="CJ11" s="3"/>
      <c r="CK11" s="3"/>
      <c r="CL11" s="3"/>
      <c r="CM11" s="5"/>
      <c r="CN11" s="4"/>
      <c r="CO11" s="3"/>
      <c r="CP11" s="3"/>
      <c r="CQ11" s="3"/>
      <c r="CR11" s="3"/>
      <c r="CS11" s="3"/>
      <c r="CT11" s="5"/>
      <c r="CU11" s="4"/>
      <c r="CV11" s="3"/>
      <c r="CW11" s="3"/>
      <c r="CX11" s="3"/>
      <c r="CY11" s="3"/>
      <c r="CZ11" s="3"/>
      <c r="DA11" s="3"/>
      <c r="DB11" s="5"/>
    </row>
    <row r="12" spans="1:106">
      <c r="A12" s="3">
        <v>11</v>
      </c>
      <c r="B12" s="4" t="s">
        <v>56</v>
      </c>
      <c r="C12" s="6" t="s">
        <v>33</v>
      </c>
      <c r="D12" s="3" t="s">
        <v>34</v>
      </c>
      <c r="E12" s="3" t="s">
        <v>3</v>
      </c>
      <c r="F12" s="3" t="s">
        <v>30</v>
      </c>
      <c r="G12" s="3"/>
      <c r="H12" s="3"/>
      <c r="I12" s="3"/>
      <c r="J12" s="3"/>
      <c r="K12" s="5"/>
      <c r="L12" s="6" t="s">
        <v>13</v>
      </c>
      <c r="M12" s="3" t="s">
        <v>45</v>
      </c>
      <c r="N12" s="3" t="s">
        <v>42</v>
      </c>
      <c r="O12" s="3" t="s">
        <v>33</v>
      </c>
      <c r="P12" s="3" t="s">
        <v>37</v>
      </c>
      <c r="Q12" s="3" t="s">
        <v>34</v>
      </c>
      <c r="R12" s="3" t="s">
        <v>3</v>
      </c>
      <c r="S12" s="3"/>
      <c r="T12" s="3"/>
      <c r="U12" s="3"/>
      <c r="V12" s="5"/>
      <c r="W12" s="6" t="s">
        <v>22</v>
      </c>
      <c r="X12" s="3" t="s">
        <v>28</v>
      </c>
      <c r="Y12" s="3" t="s">
        <v>2</v>
      </c>
      <c r="Z12" s="3" t="s">
        <v>3</v>
      </c>
      <c r="AA12" s="3" t="s">
        <v>4</v>
      </c>
      <c r="AB12" s="3" t="s">
        <v>30</v>
      </c>
      <c r="AC12" s="3"/>
      <c r="AD12" s="3"/>
      <c r="AE12" s="3"/>
      <c r="AF12" s="3"/>
      <c r="AG12" s="3"/>
      <c r="AH12" s="5"/>
      <c r="AI12" s="6" t="s">
        <v>22</v>
      </c>
      <c r="AJ12" s="3" t="s">
        <v>21</v>
      </c>
      <c r="AK12" s="3" t="s">
        <v>2</v>
      </c>
      <c r="AL12" s="3" t="s">
        <v>3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5"/>
      <c r="BA12" s="6" t="s">
        <v>13</v>
      </c>
      <c r="BB12" s="3" t="s">
        <v>20</v>
      </c>
      <c r="BC12" s="3" t="s">
        <v>29</v>
      </c>
      <c r="BD12" s="3" t="s">
        <v>23</v>
      </c>
      <c r="BE12" s="3" t="s">
        <v>33</v>
      </c>
      <c r="BF12" s="3" t="s">
        <v>34</v>
      </c>
      <c r="BG12" s="3" t="s">
        <v>2</v>
      </c>
      <c r="BH12" s="3" t="s">
        <v>3</v>
      </c>
      <c r="BI12" s="3"/>
      <c r="BJ12" s="3"/>
      <c r="BK12" s="5"/>
      <c r="BL12" s="6" t="s">
        <v>34</v>
      </c>
      <c r="BM12" s="3" t="s">
        <v>2</v>
      </c>
      <c r="BN12" s="3" t="s">
        <v>3</v>
      </c>
      <c r="BO12" s="3" t="s">
        <v>4</v>
      </c>
      <c r="BP12" s="3"/>
      <c r="BQ12" s="3"/>
      <c r="BR12" s="3"/>
      <c r="BS12" s="3"/>
      <c r="BT12" s="3"/>
      <c r="BU12" s="5"/>
      <c r="BV12" s="6" t="s">
        <v>22</v>
      </c>
      <c r="BW12" s="3" t="s">
        <v>31</v>
      </c>
      <c r="BX12" s="3" t="s">
        <v>37</v>
      </c>
      <c r="BY12" s="3" t="s">
        <v>24</v>
      </c>
      <c r="BZ12" s="3" t="s">
        <v>3</v>
      </c>
      <c r="CA12" s="3" t="s">
        <v>57</v>
      </c>
      <c r="CB12" s="3"/>
      <c r="CC12" s="3"/>
      <c r="CD12" s="5"/>
      <c r="CE12" s="4"/>
      <c r="CF12" s="3"/>
      <c r="CG12" s="3"/>
      <c r="CH12" s="3"/>
      <c r="CI12" s="3"/>
      <c r="CJ12" s="3"/>
      <c r="CK12" s="3"/>
      <c r="CL12" s="3"/>
      <c r="CM12" s="5"/>
      <c r="CN12" s="4"/>
      <c r="CO12" s="3"/>
      <c r="CP12" s="3"/>
      <c r="CQ12" s="3"/>
      <c r="CR12" s="3"/>
      <c r="CS12" s="3"/>
      <c r="CT12" s="5"/>
      <c r="CU12" s="4"/>
      <c r="CV12" s="3"/>
      <c r="CW12" s="3"/>
      <c r="CX12" s="3"/>
      <c r="CY12" s="3"/>
      <c r="CZ12" s="3"/>
      <c r="DA12" s="3"/>
      <c r="DB12" s="5"/>
    </row>
    <row r="13" spans="1:106">
      <c r="A13" s="3">
        <v>12</v>
      </c>
      <c r="B13" s="4" t="s">
        <v>77</v>
      </c>
      <c r="C13" s="6" t="s">
        <v>29</v>
      </c>
      <c r="D13" s="3" t="s">
        <v>15</v>
      </c>
      <c r="E13" s="3" t="s">
        <v>25</v>
      </c>
      <c r="F13" s="3" t="s">
        <v>26</v>
      </c>
      <c r="G13" s="3" t="s">
        <v>27</v>
      </c>
      <c r="H13" s="3" t="s">
        <v>18</v>
      </c>
      <c r="I13" s="3"/>
      <c r="J13" s="3"/>
      <c r="K13" s="5"/>
      <c r="L13" s="6" t="s">
        <v>18</v>
      </c>
      <c r="M13" s="3" t="s">
        <v>24</v>
      </c>
      <c r="N13" s="3" t="s">
        <v>3</v>
      </c>
      <c r="O13" s="3" t="s">
        <v>4</v>
      </c>
      <c r="P13" s="3"/>
      <c r="Q13" s="3"/>
      <c r="R13" s="3"/>
      <c r="S13" s="3"/>
      <c r="T13" s="3"/>
      <c r="U13" s="3"/>
      <c r="V13" s="5"/>
      <c r="W13" s="6" t="s">
        <v>35</v>
      </c>
      <c r="X13" s="3" t="s">
        <v>33</v>
      </c>
      <c r="Y13" s="3" t="s">
        <v>37</v>
      </c>
      <c r="Z13" s="3" t="s">
        <v>24</v>
      </c>
      <c r="AA13" s="3" t="s">
        <v>19</v>
      </c>
      <c r="AB13" s="3"/>
      <c r="AC13" s="3"/>
      <c r="AD13" s="3"/>
      <c r="AE13" s="3"/>
      <c r="AF13" s="3"/>
      <c r="AG13" s="3"/>
      <c r="AH13" s="5"/>
      <c r="AI13" s="6" t="s">
        <v>38</v>
      </c>
      <c r="AJ13" s="3" t="s">
        <v>19</v>
      </c>
      <c r="AK13" s="3" t="s">
        <v>40</v>
      </c>
      <c r="AL13" s="3" t="s">
        <v>32</v>
      </c>
      <c r="AM13" s="3" t="s">
        <v>30</v>
      </c>
      <c r="AN13" s="3" t="s">
        <v>44</v>
      </c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5"/>
      <c r="BA13" s="6" t="s">
        <v>25</v>
      </c>
      <c r="BB13" s="3" t="s">
        <v>28</v>
      </c>
      <c r="BC13" s="3" t="s">
        <v>2</v>
      </c>
      <c r="BD13" s="3" t="s">
        <v>4</v>
      </c>
      <c r="BE13" s="3"/>
      <c r="BF13" s="3"/>
      <c r="BG13" s="3"/>
      <c r="BH13" s="3"/>
      <c r="BI13" s="3"/>
      <c r="BJ13" s="3"/>
      <c r="BK13" s="5"/>
      <c r="BL13" s="4"/>
      <c r="BM13" s="3"/>
      <c r="BN13" s="3"/>
      <c r="BO13" s="3"/>
      <c r="BP13" s="3"/>
      <c r="BQ13" s="3"/>
      <c r="BR13" s="3"/>
      <c r="BS13" s="3"/>
      <c r="BT13" s="3"/>
      <c r="BU13" s="5"/>
      <c r="BV13" s="4"/>
      <c r="BW13" s="3"/>
      <c r="BX13" s="3"/>
      <c r="BY13" s="3"/>
      <c r="BZ13" s="3"/>
      <c r="CA13" s="3"/>
      <c r="CB13" s="3"/>
      <c r="CC13" s="3"/>
      <c r="CD13" s="5"/>
      <c r="CE13" s="4"/>
      <c r="CF13" s="3"/>
      <c r="CG13" s="3"/>
      <c r="CH13" s="3"/>
      <c r="CI13" s="3"/>
      <c r="CJ13" s="3"/>
      <c r="CK13" s="3"/>
      <c r="CL13" s="3"/>
      <c r="CM13" s="5"/>
      <c r="CN13" s="4"/>
      <c r="CO13" s="3"/>
      <c r="CP13" s="3"/>
      <c r="CQ13" s="3"/>
      <c r="CR13" s="3"/>
      <c r="CS13" s="3"/>
      <c r="CT13" s="5"/>
      <c r="CU13" s="4"/>
      <c r="CV13" s="3"/>
      <c r="CW13" s="3"/>
      <c r="CX13" s="3"/>
      <c r="CY13" s="3"/>
      <c r="CZ13" s="3"/>
      <c r="DA13" s="3"/>
      <c r="DB13" s="5"/>
    </row>
    <row r="14" spans="1:106">
      <c r="A14" s="3">
        <v>13</v>
      </c>
      <c r="B14" s="4" t="s">
        <v>58</v>
      </c>
      <c r="C14" s="6" t="s">
        <v>20</v>
      </c>
      <c r="D14" s="3" t="s">
        <v>33</v>
      </c>
      <c r="E14" s="3" t="s">
        <v>34</v>
      </c>
      <c r="F14" s="3" t="s">
        <v>38</v>
      </c>
      <c r="G14" s="3" t="s">
        <v>19</v>
      </c>
      <c r="H14" s="3"/>
      <c r="I14" s="3"/>
      <c r="J14" s="3"/>
      <c r="K14" s="5"/>
      <c r="L14" s="6" t="s">
        <v>35</v>
      </c>
      <c r="M14" s="3" t="s">
        <v>23</v>
      </c>
      <c r="N14" s="3" t="s">
        <v>34</v>
      </c>
      <c r="O14" s="3" t="s">
        <v>38</v>
      </c>
      <c r="P14" s="3" t="s">
        <v>19</v>
      </c>
      <c r="Q14" s="3" t="s">
        <v>28</v>
      </c>
      <c r="R14" s="3" t="s">
        <v>40</v>
      </c>
      <c r="S14" s="3"/>
      <c r="T14" s="3"/>
      <c r="U14" s="3"/>
      <c r="V14" s="5"/>
      <c r="W14" s="6" t="s">
        <v>25</v>
      </c>
      <c r="X14" s="3" t="s">
        <v>27</v>
      </c>
      <c r="Y14" s="3" t="s">
        <v>34</v>
      </c>
      <c r="Z14" s="3" t="s">
        <v>38</v>
      </c>
      <c r="AA14" s="3" t="s">
        <v>19</v>
      </c>
      <c r="AB14" s="3" t="s">
        <v>28</v>
      </c>
      <c r="AC14" s="3" t="s">
        <v>2</v>
      </c>
      <c r="AD14" s="3"/>
      <c r="AE14" s="3"/>
      <c r="AF14" s="3"/>
      <c r="AG14" s="3"/>
      <c r="AH14" s="5"/>
      <c r="AI14" s="6" t="s">
        <v>13</v>
      </c>
      <c r="AJ14" s="3" t="s">
        <v>33</v>
      </c>
      <c r="AK14" s="3" t="s">
        <v>27</v>
      </c>
      <c r="AL14" s="3" t="s">
        <v>37</v>
      </c>
      <c r="AM14" s="3" t="s">
        <v>34</v>
      </c>
      <c r="AN14" s="3" t="s">
        <v>19</v>
      </c>
      <c r="AO14" s="3" t="s">
        <v>30</v>
      </c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5"/>
      <c r="BA14" s="4"/>
      <c r="BB14" s="3"/>
      <c r="BC14" s="3"/>
      <c r="BD14" s="3"/>
      <c r="BE14" s="3"/>
      <c r="BF14" s="3"/>
      <c r="BG14" s="3"/>
      <c r="BH14" s="3"/>
      <c r="BI14" s="3"/>
      <c r="BJ14" s="3"/>
      <c r="BK14" s="5"/>
      <c r="BL14" s="4"/>
      <c r="BM14" s="3"/>
      <c r="BN14" s="3"/>
      <c r="BO14" s="3"/>
      <c r="BP14" s="3"/>
      <c r="BQ14" s="3"/>
      <c r="BR14" s="3"/>
      <c r="BS14" s="3"/>
      <c r="BT14" s="3"/>
      <c r="BU14" s="5"/>
      <c r="BV14" s="4"/>
      <c r="BW14" s="3"/>
      <c r="BX14" s="3"/>
      <c r="BY14" s="3"/>
      <c r="BZ14" s="3"/>
      <c r="CA14" s="3"/>
      <c r="CB14" s="3"/>
      <c r="CC14" s="3"/>
      <c r="CD14" s="5"/>
      <c r="CE14" s="4"/>
      <c r="CF14" s="3"/>
      <c r="CG14" s="3"/>
      <c r="CH14" s="3"/>
      <c r="CI14" s="3"/>
      <c r="CJ14" s="3"/>
      <c r="CK14" s="3"/>
      <c r="CL14" s="3"/>
      <c r="CM14" s="5"/>
      <c r="CN14" s="4"/>
      <c r="CO14" s="3"/>
      <c r="CP14" s="3"/>
      <c r="CQ14" s="3"/>
      <c r="CR14" s="3"/>
      <c r="CS14" s="3"/>
      <c r="CT14" s="5"/>
      <c r="CU14" s="4"/>
      <c r="CV14" s="3"/>
      <c r="CW14" s="3"/>
      <c r="CX14" s="3"/>
      <c r="CY14" s="3"/>
      <c r="CZ14" s="3"/>
      <c r="DA14" s="3"/>
      <c r="DB14" s="5"/>
    </row>
    <row r="15" spans="1:106">
      <c r="A15" s="3">
        <v>14</v>
      </c>
      <c r="B15" s="4" t="s">
        <v>59</v>
      </c>
      <c r="C15" s="6" t="s">
        <v>13</v>
      </c>
      <c r="D15" s="3" t="s">
        <v>37</v>
      </c>
      <c r="E15" s="3" t="s">
        <v>34</v>
      </c>
      <c r="F15" s="3" t="s">
        <v>38</v>
      </c>
      <c r="G15" s="3" t="s">
        <v>40</v>
      </c>
      <c r="H15" s="3"/>
      <c r="I15" s="3"/>
      <c r="J15" s="3"/>
      <c r="K15" s="5"/>
      <c r="L15" s="6" t="s">
        <v>13</v>
      </c>
      <c r="M15" s="3" t="s">
        <v>33</v>
      </c>
      <c r="N15" s="3" t="s">
        <v>37</v>
      </c>
      <c r="O15" s="3" t="s">
        <v>34</v>
      </c>
      <c r="P15" s="3" t="s">
        <v>19</v>
      </c>
      <c r="Q15" s="3" t="s">
        <v>40</v>
      </c>
      <c r="R15" s="3" t="s">
        <v>30</v>
      </c>
      <c r="S15" s="3"/>
      <c r="T15" s="3"/>
      <c r="U15" s="3"/>
      <c r="V15" s="5"/>
      <c r="W15" s="6" t="s">
        <v>13</v>
      </c>
      <c r="X15" s="3" t="s">
        <v>20</v>
      </c>
      <c r="Y15" s="3" t="s">
        <v>17</v>
      </c>
      <c r="Z15" s="3" t="s">
        <v>18</v>
      </c>
      <c r="AA15" s="3" t="s">
        <v>34</v>
      </c>
      <c r="AB15" s="3" t="s">
        <v>19</v>
      </c>
      <c r="AC15" s="3" t="s">
        <v>32</v>
      </c>
      <c r="AD15" s="3"/>
      <c r="AE15" s="3"/>
      <c r="AF15" s="3"/>
      <c r="AG15" s="3"/>
      <c r="AH15" s="5"/>
      <c r="AI15" s="6" t="s">
        <v>20</v>
      </c>
      <c r="AJ15" s="3" t="s">
        <v>17</v>
      </c>
      <c r="AK15" s="3" t="s">
        <v>21</v>
      </c>
      <c r="AL15" s="3" t="s">
        <v>14</v>
      </c>
      <c r="AM15" s="3" t="s">
        <v>22</v>
      </c>
      <c r="AN15" s="3" t="s">
        <v>37</v>
      </c>
      <c r="AO15" s="3" t="s">
        <v>19</v>
      </c>
      <c r="AP15" s="3" t="s">
        <v>32</v>
      </c>
      <c r="AQ15" s="3"/>
      <c r="AR15" s="3"/>
      <c r="AS15" s="3"/>
      <c r="AT15" s="3"/>
      <c r="AU15" s="3"/>
      <c r="AV15" s="3"/>
      <c r="AW15" s="3"/>
      <c r="AX15" s="3"/>
      <c r="AY15" s="3"/>
      <c r="AZ15" s="5"/>
      <c r="BA15" s="6" t="s">
        <v>20</v>
      </c>
      <c r="BB15" s="3" t="s">
        <v>23</v>
      </c>
      <c r="BC15" s="3" t="s">
        <v>33</v>
      </c>
      <c r="BD15" s="3" t="s">
        <v>37</v>
      </c>
      <c r="BE15" s="3" t="s">
        <v>18</v>
      </c>
      <c r="BF15" s="3" t="s">
        <v>19</v>
      </c>
      <c r="BG15" s="3" t="s">
        <v>30</v>
      </c>
      <c r="BH15" s="3" t="s">
        <v>44</v>
      </c>
      <c r="BI15" s="3"/>
      <c r="BJ15" s="3"/>
      <c r="BK15" s="5"/>
      <c r="BL15" s="6" t="s">
        <v>20</v>
      </c>
      <c r="BM15" s="3" t="s">
        <v>17</v>
      </c>
      <c r="BN15" s="3" t="s">
        <v>37</v>
      </c>
      <c r="BO15" s="3" t="s">
        <v>34</v>
      </c>
      <c r="BP15" s="3" t="s">
        <v>30</v>
      </c>
      <c r="BQ15" s="3"/>
      <c r="BR15" s="3"/>
      <c r="BS15" s="3"/>
      <c r="BT15" s="3"/>
      <c r="BU15" s="5"/>
      <c r="BV15" s="6" t="s">
        <v>20</v>
      </c>
      <c r="BW15" s="3" t="s">
        <v>29</v>
      </c>
      <c r="BX15" s="3" t="s">
        <v>22</v>
      </c>
      <c r="BY15" s="3" t="s">
        <v>17</v>
      </c>
      <c r="BZ15" s="3" t="s">
        <v>21</v>
      </c>
      <c r="CA15" s="3" t="s">
        <v>31</v>
      </c>
      <c r="CB15" s="3" t="s">
        <v>34</v>
      </c>
      <c r="CC15" s="3" t="s">
        <v>19</v>
      </c>
      <c r="CD15" s="5" t="s">
        <v>44</v>
      </c>
      <c r="CE15" s="6" t="s">
        <v>13</v>
      </c>
      <c r="CF15" s="3" t="s">
        <v>22</v>
      </c>
      <c r="CG15" s="3" t="s">
        <v>23</v>
      </c>
      <c r="CH15" s="3" t="s">
        <v>37</v>
      </c>
      <c r="CI15" s="3" t="s">
        <v>24</v>
      </c>
      <c r="CJ15" s="3" t="s">
        <v>4</v>
      </c>
      <c r="CK15" s="3" t="s">
        <v>44</v>
      </c>
      <c r="CL15" s="3"/>
      <c r="CM15" s="5"/>
      <c r="CN15" s="4"/>
      <c r="CO15" s="3"/>
      <c r="CP15" s="3"/>
      <c r="CQ15" s="3"/>
      <c r="CR15" s="3"/>
      <c r="CS15" s="3"/>
      <c r="CT15" s="5"/>
      <c r="CU15" s="4"/>
      <c r="CV15" s="3"/>
      <c r="CW15" s="3"/>
      <c r="CX15" s="3"/>
      <c r="CY15" s="3"/>
      <c r="CZ15" s="3"/>
      <c r="DA15" s="3"/>
      <c r="DB15" s="5"/>
    </row>
    <row r="16" spans="1:106">
      <c r="A16" s="3">
        <v>15</v>
      </c>
      <c r="B16" s="4" t="s">
        <v>60</v>
      </c>
      <c r="C16" s="6" t="s">
        <v>20</v>
      </c>
      <c r="D16" s="3" t="s">
        <v>29</v>
      </c>
      <c r="E16" s="3" t="s">
        <v>17</v>
      </c>
      <c r="F16" s="3" t="s">
        <v>27</v>
      </c>
      <c r="G16" s="3" t="s">
        <v>18</v>
      </c>
      <c r="H16" s="3" t="s">
        <v>19</v>
      </c>
      <c r="I16" s="3" t="s">
        <v>28</v>
      </c>
      <c r="J16" s="3" t="s">
        <v>30</v>
      </c>
      <c r="K16" s="5"/>
      <c r="L16" s="6" t="s">
        <v>20</v>
      </c>
      <c r="M16" s="3" t="s">
        <v>29</v>
      </c>
      <c r="N16" s="3" t="s">
        <v>45</v>
      </c>
      <c r="O16" s="3" t="s">
        <v>14</v>
      </c>
      <c r="P16" s="3" t="s">
        <v>15</v>
      </c>
      <c r="Q16" s="3" t="s">
        <v>16</v>
      </c>
      <c r="R16" s="3" t="s">
        <v>17</v>
      </c>
      <c r="S16" s="3" t="s">
        <v>21</v>
      </c>
      <c r="T16" s="3" t="s">
        <v>23</v>
      </c>
      <c r="U16" s="3" t="s">
        <v>18</v>
      </c>
      <c r="V16" s="5" t="s">
        <v>30</v>
      </c>
      <c r="W16" s="6" t="s">
        <v>13</v>
      </c>
      <c r="X16" s="3" t="s">
        <v>20</v>
      </c>
      <c r="Y16" s="3" t="s">
        <v>42</v>
      </c>
      <c r="Z16" s="3" t="s">
        <v>16</v>
      </c>
      <c r="AA16" s="3" t="s">
        <v>17</v>
      </c>
      <c r="AB16" s="3" t="s">
        <v>27</v>
      </c>
      <c r="AC16" s="3" t="s">
        <v>24</v>
      </c>
      <c r="AD16" s="3" t="s">
        <v>38</v>
      </c>
      <c r="AE16" s="3" t="s">
        <v>28</v>
      </c>
      <c r="AF16" s="3" t="s">
        <v>2</v>
      </c>
      <c r="AG16" s="3" t="s">
        <v>3</v>
      </c>
      <c r="AH16" s="5" t="s">
        <v>40</v>
      </c>
      <c r="AI16" s="6" t="s">
        <v>13</v>
      </c>
      <c r="AJ16" s="3" t="s">
        <v>20</v>
      </c>
      <c r="AK16" s="3" t="s">
        <v>29</v>
      </c>
      <c r="AL16" s="3" t="s">
        <v>42</v>
      </c>
      <c r="AM16" s="3" t="s">
        <v>36</v>
      </c>
      <c r="AN16" s="3" t="s">
        <v>16</v>
      </c>
      <c r="AO16" s="3" t="s">
        <v>17</v>
      </c>
      <c r="AP16" s="3" t="s">
        <v>23</v>
      </c>
      <c r="AQ16" s="3" t="s">
        <v>27</v>
      </c>
      <c r="AR16" s="3" t="s">
        <v>37</v>
      </c>
      <c r="AS16" s="3" t="s">
        <v>24</v>
      </c>
      <c r="AT16" s="3" t="s">
        <v>38</v>
      </c>
      <c r="AU16" s="3" t="s">
        <v>19</v>
      </c>
      <c r="AV16" s="3" t="s">
        <v>28</v>
      </c>
      <c r="AW16" s="3" t="s">
        <v>2</v>
      </c>
      <c r="AX16" s="3" t="s">
        <v>3</v>
      </c>
      <c r="AY16" s="3" t="s">
        <v>40</v>
      </c>
      <c r="AZ16" s="5" t="s">
        <v>30</v>
      </c>
      <c r="BA16" s="6" t="s">
        <v>13</v>
      </c>
      <c r="BB16" s="3" t="s">
        <v>29</v>
      </c>
      <c r="BC16" s="3" t="s">
        <v>36</v>
      </c>
      <c r="BD16" s="3" t="s">
        <v>17</v>
      </c>
      <c r="BE16" s="3" t="s">
        <v>23</v>
      </c>
      <c r="BF16" s="3" t="s">
        <v>37</v>
      </c>
      <c r="BG16" s="3" t="s">
        <v>24</v>
      </c>
      <c r="BH16" s="3" t="s">
        <v>19</v>
      </c>
      <c r="BI16" s="3" t="s">
        <v>28</v>
      </c>
      <c r="BJ16" s="3" t="s">
        <v>2</v>
      </c>
      <c r="BK16" s="5" t="s">
        <v>30</v>
      </c>
      <c r="BL16" s="6" t="s">
        <v>20</v>
      </c>
      <c r="BM16" s="3" t="s">
        <v>29</v>
      </c>
      <c r="BN16" s="3" t="s">
        <v>22</v>
      </c>
      <c r="BO16" s="3" t="s">
        <v>16</v>
      </c>
      <c r="BP16" s="3" t="s">
        <v>17</v>
      </c>
      <c r="BQ16" s="3" t="s">
        <v>31</v>
      </c>
      <c r="BR16" s="3" t="s">
        <v>33</v>
      </c>
      <c r="BS16" s="3" t="s">
        <v>24</v>
      </c>
      <c r="BT16" s="3" t="s">
        <v>4</v>
      </c>
      <c r="BU16" s="5" t="s">
        <v>30</v>
      </c>
      <c r="BV16" s="4"/>
      <c r="BW16" s="3"/>
      <c r="BX16" s="3"/>
      <c r="BY16" s="3"/>
      <c r="BZ16" s="3"/>
      <c r="CA16" s="3"/>
      <c r="CB16" s="3"/>
      <c r="CC16" s="3"/>
      <c r="CD16" s="5"/>
      <c r="CE16" s="4"/>
      <c r="CF16" s="3"/>
      <c r="CG16" s="3"/>
      <c r="CH16" s="3"/>
      <c r="CI16" s="3"/>
      <c r="CJ16" s="3"/>
      <c r="CK16" s="3"/>
      <c r="CL16" s="3"/>
      <c r="CM16" s="5"/>
      <c r="CN16" s="4"/>
      <c r="CO16" s="3"/>
      <c r="CP16" s="3"/>
      <c r="CQ16" s="3"/>
      <c r="CR16" s="3"/>
      <c r="CS16" s="3"/>
      <c r="CT16" s="5"/>
      <c r="CU16" s="4"/>
      <c r="CV16" s="3"/>
      <c r="CW16" s="3"/>
      <c r="CX16" s="3"/>
      <c r="CY16" s="3"/>
      <c r="CZ16" s="3"/>
      <c r="DA16" s="3"/>
      <c r="DB16" s="5"/>
    </row>
    <row r="17" spans="1:106">
      <c r="A17" s="3">
        <v>16</v>
      </c>
      <c r="B17" s="4" t="s">
        <v>61</v>
      </c>
      <c r="C17" s="6" t="s">
        <v>20</v>
      </c>
      <c r="D17" s="3" t="s">
        <v>29</v>
      </c>
      <c r="E17" s="3" t="s">
        <v>36</v>
      </c>
      <c r="F17" s="3" t="s">
        <v>17</v>
      </c>
      <c r="G17" s="3" t="s">
        <v>21</v>
      </c>
      <c r="H17" s="3" t="s">
        <v>37</v>
      </c>
      <c r="I17" s="3" t="s">
        <v>34</v>
      </c>
      <c r="J17" s="3" t="s">
        <v>40</v>
      </c>
      <c r="K17" s="5" t="s">
        <v>32</v>
      </c>
      <c r="L17" s="6" t="s">
        <v>21</v>
      </c>
      <c r="M17" s="3" t="s">
        <v>33</v>
      </c>
      <c r="N17" s="3" t="s">
        <v>37</v>
      </c>
      <c r="O17" s="3" t="s">
        <v>34</v>
      </c>
      <c r="P17" s="3" t="s">
        <v>19</v>
      </c>
      <c r="Q17" s="3" t="s">
        <v>30</v>
      </c>
      <c r="R17" s="3" t="s">
        <v>44</v>
      </c>
      <c r="S17" s="3"/>
      <c r="T17" s="3"/>
      <c r="U17" s="3"/>
      <c r="V17" s="5"/>
      <c r="W17" s="6" t="s">
        <v>21</v>
      </c>
      <c r="X17" s="3" t="s">
        <v>23</v>
      </c>
      <c r="Y17" s="3" t="s">
        <v>31</v>
      </c>
      <c r="Z17" s="3" t="s">
        <v>33</v>
      </c>
      <c r="AA17" s="3" t="s">
        <v>37</v>
      </c>
      <c r="AB17" s="3" t="s">
        <v>30</v>
      </c>
      <c r="AC17" s="3" t="s">
        <v>44</v>
      </c>
      <c r="AD17" s="3"/>
      <c r="AE17" s="3"/>
      <c r="AF17" s="3"/>
      <c r="AG17" s="3"/>
      <c r="AH17" s="5"/>
      <c r="AI17" s="6" t="s">
        <v>13</v>
      </c>
      <c r="AJ17" s="3" t="s">
        <v>22</v>
      </c>
      <c r="AK17" s="3" t="s">
        <v>23</v>
      </c>
      <c r="AL17" s="3" t="s">
        <v>33</v>
      </c>
      <c r="AM17" s="3" t="s">
        <v>37</v>
      </c>
      <c r="AN17" s="3" t="s">
        <v>24</v>
      </c>
      <c r="AO17" s="3" t="s">
        <v>2</v>
      </c>
      <c r="AP17" s="3" t="s">
        <v>4</v>
      </c>
      <c r="AQ17" s="3" t="s">
        <v>30</v>
      </c>
      <c r="AR17" s="3" t="s">
        <v>44</v>
      </c>
      <c r="AS17" s="3"/>
      <c r="AT17" s="3"/>
      <c r="AU17" s="3"/>
      <c r="AV17" s="3"/>
      <c r="AW17" s="3"/>
      <c r="AX17" s="3"/>
      <c r="AY17" s="3"/>
      <c r="AZ17" s="5"/>
      <c r="BA17" s="4"/>
      <c r="BB17" s="3"/>
      <c r="BC17" s="3"/>
      <c r="BD17" s="3"/>
      <c r="BE17" s="3"/>
      <c r="BF17" s="3"/>
      <c r="BG17" s="3"/>
      <c r="BH17" s="3"/>
      <c r="BI17" s="3"/>
      <c r="BJ17" s="3"/>
      <c r="BK17" s="5"/>
      <c r="BL17" s="4"/>
      <c r="BM17" s="3"/>
      <c r="BN17" s="3"/>
      <c r="BO17" s="3"/>
      <c r="BP17" s="3"/>
      <c r="BQ17" s="3"/>
      <c r="BR17" s="3"/>
      <c r="BS17" s="3"/>
      <c r="BT17" s="3"/>
      <c r="BU17" s="5"/>
      <c r="BV17" s="4"/>
      <c r="BW17" s="3"/>
      <c r="BX17" s="3"/>
      <c r="BY17" s="3"/>
      <c r="BZ17" s="3"/>
      <c r="CA17" s="3"/>
      <c r="CB17" s="3"/>
      <c r="CC17" s="3"/>
      <c r="CD17" s="5"/>
      <c r="CE17" s="4"/>
      <c r="CF17" s="3"/>
      <c r="CG17" s="3"/>
      <c r="CH17" s="3"/>
      <c r="CI17" s="3"/>
      <c r="CJ17" s="3"/>
      <c r="CK17" s="3"/>
      <c r="CL17" s="3"/>
      <c r="CM17" s="5"/>
      <c r="CN17" s="4"/>
      <c r="CO17" s="3"/>
      <c r="CP17" s="3"/>
      <c r="CQ17" s="3"/>
      <c r="CR17" s="3"/>
      <c r="CS17" s="3"/>
      <c r="CT17" s="5"/>
      <c r="CU17" s="4"/>
      <c r="CV17" s="3"/>
      <c r="CW17" s="3"/>
      <c r="CX17" s="3"/>
      <c r="CY17" s="3"/>
      <c r="CZ17" s="3"/>
      <c r="DA17" s="3"/>
      <c r="DB17" s="5"/>
    </row>
    <row r="18" spans="1:106">
      <c r="A18" s="3">
        <v>17</v>
      </c>
      <c r="B18" s="4" t="s">
        <v>62</v>
      </c>
      <c r="C18" s="6" t="s">
        <v>13</v>
      </c>
      <c r="D18" s="3" t="s">
        <v>20</v>
      </c>
      <c r="E18" s="3" t="s">
        <v>29</v>
      </c>
      <c r="F18" s="3" t="s">
        <v>14</v>
      </c>
      <c r="G18" s="3" t="s">
        <v>17</v>
      </c>
      <c r="H18" s="3" t="s">
        <v>23</v>
      </c>
      <c r="I18" s="3" t="s">
        <v>24</v>
      </c>
      <c r="J18" s="3" t="s">
        <v>19</v>
      </c>
      <c r="K18" s="5" t="s">
        <v>4</v>
      </c>
      <c r="L18" s="6" t="s">
        <v>20</v>
      </c>
      <c r="M18" s="3" t="s">
        <v>27</v>
      </c>
      <c r="N18" s="3" t="s">
        <v>34</v>
      </c>
      <c r="O18" s="3" t="s">
        <v>19</v>
      </c>
      <c r="P18" s="3" t="s">
        <v>40</v>
      </c>
      <c r="Q18" s="3"/>
      <c r="R18" s="3"/>
      <c r="S18" s="3"/>
      <c r="T18" s="3"/>
      <c r="U18" s="3"/>
      <c r="V18" s="5"/>
      <c r="W18" s="6" t="s">
        <v>13</v>
      </c>
      <c r="X18" s="3" t="s">
        <v>35</v>
      </c>
      <c r="Y18" s="3" t="s">
        <v>14</v>
      </c>
      <c r="Z18" s="3" t="s">
        <v>19</v>
      </c>
      <c r="AA18" s="3"/>
      <c r="AB18" s="3"/>
      <c r="AC18" s="3"/>
      <c r="AD18" s="3"/>
      <c r="AE18" s="3"/>
      <c r="AF18" s="3"/>
      <c r="AG18" s="3"/>
      <c r="AH18" s="5"/>
      <c r="AI18" s="6" t="s">
        <v>13</v>
      </c>
      <c r="AJ18" s="3" t="s">
        <v>35</v>
      </c>
      <c r="AK18" s="3" t="s">
        <v>14</v>
      </c>
      <c r="AL18" s="3" t="s">
        <v>18</v>
      </c>
      <c r="AM18" s="3" t="s">
        <v>38</v>
      </c>
      <c r="AN18" s="3" t="s">
        <v>19</v>
      </c>
      <c r="AO18" s="3" t="s">
        <v>40</v>
      </c>
      <c r="AP18" s="3" t="s">
        <v>44</v>
      </c>
      <c r="AQ18" s="3"/>
      <c r="AR18" s="3"/>
      <c r="AS18" s="3"/>
      <c r="AT18" s="3"/>
      <c r="AU18" s="3"/>
      <c r="AV18" s="3"/>
      <c r="AW18" s="3"/>
      <c r="AX18" s="3"/>
      <c r="AY18" s="3"/>
      <c r="AZ18" s="5"/>
      <c r="BA18" s="6" t="s">
        <v>20</v>
      </c>
      <c r="BB18" s="3" t="s">
        <v>29</v>
      </c>
      <c r="BC18" s="3" t="s">
        <v>24</v>
      </c>
      <c r="BD18" s="3" t="s">
        <v>34</v>
      </c>
      <c r="BE18" s="3" t="s">
        <v>19</v>
      </c>
      <c r="BF18" s="3" t="s">
        <v>28</v>
      </c>
      <c r="BG18" s="3" t="s">
        <v>40</v>
      </c>
      <c r="BH18" s="3"/>
      <c r="BI18" s="3"/>
      <c r="BJ18" s="3"/>
      <c r="BK18" s="5"/>
      <c r="BL18" s="4"/>
      <c r="BM18" s="3"/>
      <c r="BN18" s="3"/>
      <c r="BO18" s="3"/>
      <c r="BP18" s="3"/>
      <c r="BQ18" s="3"/>
      <c r="BR18" s="3"/>
      <c r="BS18" s="3"/>
      <c r="BT18" s="3"/>
      <c r="BU18" s="5"/>
      <c r="BV18" s="4"/>
      <c r="BW18" s="3"/>
      <c r="BX18" s="3"/>
      <c r="BY18" s="3"/>
      <c r="BZ18" s="3"/>
      <c r="CA18" s="3"/>
      <c r="CB18" s="3"/>
      <c r="CC18" s="3"/>
      <c r="CD18" s="5"/>
      <c r="CE18" s="4"/>
      <c r="CF18" s="3"/>
      <c r="CG18" s="3"/>
      <c r="CH18" s="3"/>
      <c r="CI18" s="3"/>
      <c r="CJ18" s="3"/>
      <c r="CK18" s="3"/>
      <c r="CL18" s="3"/>
      <c r="CM18" s="5"/>
      <c r="CN18" s="4"/>
      <c r="CO18" s="3"/>
      <c r="CP18" s="3"/>
      <c r="CQ18" s="3"/>
      <c r="CR18" s="3"/>
      <c r="CS18" s="3"/>
      <c r="CT18" s="5"/>
      <c r="CU18" s="4"/>
      <c r="CV18" s="3"/>
      <c r="CW18" s="3"/>
      <c r="CX18" s="3"/>
      <c r="CY18" s="3"/>
      <c r="CZ18" s="3"/>
      <c r="DA18" s="3"/>
      <c r="DB18" s="5"/>
    </row>
    <row r="19" spans="1:106">
      <c r="A19" s="3">
        <v>18</v>
      </c>
      <c r="B19" s="4" t="s">
        <v>78</v>
      </c>
      <c r="C19" s="6" t="s">
        <v>13</v>
      </c>
      <c r="D19" s="3" t="s">
        <v>14</v>
      </c>
      <c r="E19" s="3" t="s">
        <v>15</v>
      </c>
      <c r="F19" s="3" t="s">
        <v>16</v>
      </c>
      <c r="G19" s="3" t="s">
        <v>18</v>
      </c>
      <c r="H19" s="3"/>
      <c r="I19" s="3"/>
      <c r="J19" s="3"/>
      <c r="K19" s="5"/>
      <c r="L19" s="6" t="s">
        <v>13</v>
      </c>
      <c r="M19" s="3" t="s">
        <v>29</v>
      </c>
      <c r="N19" s="3" t="s">
        <v>14</v>
      </c>
      <c r="O19" s="3" t="s">
        <v>15</v>
      </c>
      <c r="P19" s="3" t="s">
        <v>17</v>
      </c>
      <c r="Q19" s="3" t="s">
        <v>18</v>
      </c>
      <c r="R19" s="3" t="s">
        <v>2</v>
      </c>
      <c r="S19" s="3" t="s">
        <v>30</v>
      </c>
      <c r="T19" s="3"/>
      <c r="U19" s="3"/>
      <c r="V19" s="5"/>
      <c r="W19" s="6" t="s">
        <v>16</v>
      </c>
      <c r="X19" s="3" t="s">
        <v>63</v>
      </c>
      <c r="Y19" s="3" t="s">
        <v>23</v>
      </c>
      <c r="Z19" s="3" t="s">
        <v>27</v>
      </c>
      <c r="AA19" s="3" t="s">
        <v>34</v>
      </c>
      <c r="AB19" s="3" t="s">
        <v>32</v>
      </c>
      <c r="AC19" s="3" t="s">
        <v>44</v>
      </c>
      <c r="AD19" s="3"/>
      <c r="AE19" s="3"/>
      <c r="AF19" s="3"/>
      <c r="AG19" s="3"/>
      <c r="AH19" s="5"/>
      <c r="AI19" s="6" t="s">
        <v>20</v>
      </c>
      <c r="AJ19" s="3" t="s">
        <v>29</v>
      </c>
      <c r="AK19" s="3" t="s">
        <v>16</v>
      </c>
      <c r="AL19" s="3" t="s">
        <v>17</v>
      </c>
      <c r="AM19" s="3" t="s">
        <v>21</v>
      </c>
      <c r="AN19" s="3" t="s">
        <v>37</v>
      </c>
      <c r="AO19" s="3" t="s">
        <v>4</v>
      </c>
      <c r="AP19" s="3" t="s">
        <v>44</v>
      </c>
      <c r="AQ19" s="3"/>
      <c r="AR19" s="3"/>
      <c r="AS19" s="3"/>
      <c r="AT19" s="3"/>
      <c r="AU19" s="3"/>
      <c r="AV19" s="3"/>
      <c r="AW19" s="3"/>
      <c r="AX19" s="3"/>
      <c r="AY19" s="3"/>
      <c r="AZ19" s="5"/>
      <c r="BA19" s="6" t="s">
        <v>35</v>
      </c>
      <c r="BB19" s="3" t="s">
        <v>36</v>
      </c>
      <c r="BC19" s="3" t="s">
        <v>22</v>
      </c>
      <c r="BD19" s="3" t="s">
        <v>63</v>
      </c>
      <c r="BE19" s="3" t="s">
        <v>23</v>
      </c>
      <c r="BF19" s="3" t="s">
        <v>37</v>
      </c>
      <c r="BG19" s="3" t="s">
        <v>19</v>
      </c>
      <c r="BH19" s="3" t="s">
        <v>3</v>
      </c>
      <c r="BI19" s="3"/>
      <c r="BJ19" s="3"/>
      <c r="BK19" s="5"/>
      <c r="BL19" s="6" t="s">
        <v>15</v>
      </c>
      <c r="BM19" s="3" t="s">
        <v>25</v>
      </c>
      <c r="BN19" s="3" t="s">
        <v>26</v>
      </c>
      <c r="BO19" s="3" t="s">
        <v>33</v>
      </c>
      <c r="BP19" s="3" t="s">
        <v>18</v>
      </c>
      <c r="BQ19" s="3" t="s">
        <v>28</v>
      </c>
      <c r="BR19" s="3" t="s">
        <v>40</v>
      </c>
      <c r="BS19" s="3"/>
      <c r="BT19" s="3"/>
      <c r="BU19" s="5"/>
      <c r="BV19" s="4"/>
      <c r="BW19" s="3"/>
      <c r="BX19" s="3"/>
      <c r="BY19" s="3"/>
      <c r="BZ19" s="3"/>
      <c r="CA19" s="3"/>
      <c r="CB19" s="3"/>
      <c r="CC19" s="3"/>
      <c r="CD19" s="5"/>
      <c r="CE19" s="4"/>
      <c r="CF19" s="3"/>
      <c r="CG19" s="3"/>
      <c r="CH19" s="3"/>
      <c r="CI19" s="3"/>
      <c r="CJ19" s="3"/>
      <c r="CK19" s="3"/>
      <c r="CL19" s="3"/>
      <c r="CM19" s="5"/>
      <c r="CN19" s="4"/>
      <c r="CO19" s="3"/>
      <c r="CP19" s="3"/>
      <c r="CQ19" s="3"/>
      <c r="CR19" s="3"/>
      <c r="CS19" s="3"/>
      <c r="CT19" s="5"/>
      <c r="CU19" s="4"/>
      <c r="CV19" s="3"/>
      <c r="CW19" s="3"/>
      <c r="CX19" s="3"/>
      <c r="CY19" s="3"/>
      <c r="CZ19" s="3"/>
      <c r="DA19" s="3"/>
      <c r="DB19" s="5"/>
    </row>
    <row r="20" spans="1:106">
      <c r="A20" s="3">
        <v>19</v>
      </c>
      <c r="B20" s="4" t="s">
        <v>64</v>
      </c>
      <c r="C20" s="6" t="s">
        <v>33</v>
      </c>
      <c r="D20" s="3" t="s">
        <v>37</v>
      </c>
      <c r="E20" s="3" t="s">
        <v>18</v>
      </c>
      <c r="F20" s="3" t="s">
        <v>24</v>
      </c>
      <c r="G20" s="3"/>
      <c r="H20" s="3"/>
      <c r="I20" s="3"/>
      <c r="J20" s="3"/>
      <c r="K20" s="5"/>
      <c r="L20" s="6" t="s">
        <v>33</v>
      </c>
      <c r="M20" s="3" t="s">
        <v>37</v>
      </c>
      <c r="N20" s="3" t="s">
        <v>18</v>
      </c>
      <c r="O20" s="3" t="s">
        <v>24</v>
      </c>
      <c r="P20" s="3" t="s">
        <v>34</v>
      </c>
      <c r="Q20" s="3" t="s">
        <v>3</v>
      </c>
      <c r="R20" s="3"/>
      <c r="S20" s="3"/>
      <c r="T20" s="3"/>
      <c r="U20" s="3"/>
      <c r="V20" s="5"/>
      <c r="W20" s="6" t="s">
        <v>37</v>
      </c>
      <c r="X20" s="3" t="s">
        <v>34</v>
      </c>
      <c r="Y20" s="3" t="s">
        <v>38</v>
      </c>
      <c r="Z20" s="3" t="s">
        <v>19</v>
      </c>
      <c r="AA20" s="3" t="s">
        <v>3</v>
      </c>
      <c r="AB20" s="3"/>
      <c r="AC20" s="3"/>
      <c r="AD20" s="3"/>
      <c r="AE20" s="3"/>
      <c r="AF20" s="3"/>
      <c r="AG20" s="3"/>
      <c r="AH20" s="5"/>
      <c r="AI20" s="6" t="s">
        <v>34</v>
      </c>
      <c r="AJ20" s="3" t="s">
        <v>38</v>
      </c>
      <c r="AK20" s="3" t="s">
        <v>19</v>
      </c>
      <c r="AL20" s="3" t="s">
        <v>3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5"/>
      <c r="BA20" s="6" t="s">
        <v>17</v>
      </c>
      <c r="BB20" s="3" t="s">
        <v>23</v>
      </c>
      <c r="BC20" s="3" t="s">
        <v>18</v>
      </c>
      <c r="BD20" s="3" t="s">
        <v>24</v>
      </c>
      <c r="BE20" s="3" t="s">
        <v>2</v>
      </c>
      <c r="BF20" s="3" t="s">
        <v>3</v>
      </c>
      <c r="BG20" s="3" t="s">
        <v>4</v>
      </c>
      <c r="BH20" s="3"/>
      <c r="BI20" s="3"/>
      <c r="BJ20" s="3"/>
      <c r="BK20" s="5"/>
      <c r="BL20" s="4"/>
      <c r="BM20" s="3"/>
      <c r="BN20" s="3"/>
      <c r="BO20" s="3"/>
      <c r="BP20" s="3"/>
      <c r="BQ20" s="3"/>
      <c r="BR20" s="3"/>
      <c r="BS20" s="3"/>
      <c r="BT20" s="3"/>
      <c r="BU20" s="5"/>
      <c r="BV20" s="4"/>
      <c r="BW20" s="3"/>
      <c r="BX20" s="3"/>
      <c r="BY20" s="3"/>
      <c r="BZ20" s="3"/>
      <c r="CA20" s="3"/>
      <c r="CB20" s="3"/>
      <c r="CC20" s="3"/>
      <c r="CD20" s="5"/>
      <c r="CE20" s="4"/>
      <c r="CF20" s="3"/>
      <c r="CG20" s="3"/>
      <c r="CH20" s="3"/>
      <c r="CI20" s="3"/>
      <c r="CJ20" s="3"/>
      <c r="CK20" s="3"/>
      <c r="CL20" s="3"/>
      <c r="CM20" s="5"/>
      <c r="CN20" s="4"/>
      <c r="CO20" s="3"/>
      <c r="CP20" s="3"/>
      <c r="CQ20" s="3"/>
      <c r="CR20" s="3"/>
      <c r="CS20" s="3"/>
      <c r="CT20" s="5"/>
      <c r="CU20" s="4"/>
      <c r="CV20" s="3"/>
      <c r="CW20" s="3"/>
      <c r="CX20" s="3"/>
      <c r="CY20" s="3"/>
      <c r="CZ20" s="3"/>
      <c r="DA20" s="3"/>
      <c r="DB20" s="5"/>
    </row>
    <row r="21" spans="1:106">
      <c r="A21" s="3">
        <v>20</v>
      </c>
      <c r="B21" s="4" t="s">
        <v>79</v>
      </c>
      <c r="C21" s="6" t="s">
        <v>20</v>
      </c>
      <c r="D21" s="3" t="s">
        <v>29</v>
      </c>
      <c r="E21" s="3" t="s">
        <v>16</v>
      </c>
      <c r="F21" s="3" t="s">
        <v>17</v>
      </c>
      <c r="G21" s="3" t="s">
        <v>21</v>
      </c>
      <c r="H21" s="3" t="s">
        <v>34</v>
      </c>
      <c r="I21" s="3"/>
      <c r="J21" s="3"/>
      <c r="K21" s="5"/>
      <c r="L21" s="6" t="s">
        <v>13</v>
      </c>
      <c r="M21" s="3" t="s">
        <v>20</v>
      </c>
      <c r="N21" s="3" t="s">
        <v>21</v>
      </c>
      <c r="O21" s="3" t="s">
        <v>34</v>
      </c>
      <c r="P21" s="3" t="s">
        <v>19</v>
      </c>
      <c r="Q21" s="3" t="s">
        <v>4</v>
      </c>
      <c r="R21" s="3" t="s">
        <v>30</v>
      </c>
      <c r="S21" s="3"/>
      <c r="T21" s="3"/>
      <c r="U21" s="3"/>
      <c r="V21" s="5"/>
      <c r="W21" s="6" t="s">
        <v>22</v>
      </c>
      <c r="X21" s="3" t="s">
        <v>16</v>
      </c>
      <c r="Y21" s="3" t="s">
        <v>25</v>
      </c>
      <c r="Z21" s="3" t="s">
        <v>37</v>
      </c>
      <c r="AA21" s="3" t="s">
        <v>19</v>
      </c>
      <c r="AB21" s="3" t="s">
        <v>28</v>
      </c>
      <c r="AC21" s="3" t="s">
        <v>2</v>
      </c>
      <c r="AD21" s="3" t="s">
        <v>40</v>
      </c>
      <c r="AE21" s="3"/>
      <c r="AF21" s="3"/>
      <c r="AG21" s="3"/>
      <c r="AH21" s="5"/>
      <c r="AI21" s="6" t="s">
        <v>27</v>
      </c>
      <c r="AJ21" s="3" t="s">
        <v>34</v>
      </c>
      <c r="AK21" s="3" t="s">
        <v>38</v>
      </c>
      <c r="AL21" s="3" t="s">
        <v>19</v>
      </c>
      <c r="AM21" s="3" t="s">
        <v>28</v>
      </c>
      <c r="AN21" s="3" t="s">
        <v>2</v>
      </c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5"/>
      <c r="BA21" s="6" t="s">
        <v>35</v>
      </c>
      <c r="BB21" s="3" t="s">
        <v>34</v>
      </c>
      <c r="BC21" s="3" t="s">
        <v>38</v>
      </c>
      <c r="BD21" s="3" t="s">
        <v>40</v>
      </c>
      <c r="BE21" s="3"/>
      <c r="BF21" s="3"/>
      <c r="BG21" s="3"/>
      <c r="BH21" s="3"/>
      <c r="BI21" s="3"/>
      <c r="BJ21" s="3"/>
      <c r="BK21" s="5"/>
      <c r="BL21" s="6" t="s">
        <v>35</v>
      </c>
      <c r="BM21" s="3" t="s">
        <v>37</v>
      </c>
      <c r="BN21" s="3" t="s">
        <v>34</v>
      </c>
      <c r="BO21" s="3" t="s">
        <v>38</v>
      </c>
      <c r="BP21" s="3" t="s">
        <v>19</v>
      </c>
      <c r="BQ21" s="3" t="s">
        <v>40</v>
      </c>
      <c r="BR21" s="3"/>
      <c r="BS21" s="3"/>
      <c r="BT21" s="3"/>
      <c r="BU21" s="5"/>
      <c r="BV21" s="6" t="s">
        <v>36</v>
      </c>
      <c r="BW21" s="3" t="s">
        <v>33</v>
      </c>
      <c r="BX21" s="3" t="s">
        <v>34</v>
      </c>
      <c r="BY21" s="3" t="s">
        <v>38</v>
      </c>
      <c r="BZ21" s="3" t="s">
        <v>19</v>
      </c>
      <c r="CA21" s="3" t="s">
        <v>40</v>
      </c>
      <c r="CB21" s="3"/>
      <c r="CC21" s="3"/>
      <c r="CD21" s="5"/>
      <c r="CE21" s="6" t="s">
        <v>25</v>
      </c>
      <c r="CF21" s="3" t="s">
        <v>26</v>
      </c>
      <c r="CG21" s="3" t="s">
        <v>27</v>
      </c>
      <c r="CH21" s="3" t="s">
        <v>24</v>
      </c>
      <c r="CI21" s="3" t="s">
        <v>34</v>
      </c>
      <c r="CJ21" s="3" t="s">
        <v>38</v>
      </c>
      <c r="CK21" s="3" t="s">
        <v>19</v>
      </c>
      <c r="CL21" s="3"/>
      <c r="CM21" s="5"/>
      <c r="CN21" s="6" t="s">
        <v>20</v>
      </c>
      <c r="CO21" s="3" t="s">
        <v>34</v>
      </c>
      <c r="CP21" s="3" t="s">
        <v>38</v>
      </c>
      <c r="CQ21" s="3" t="s">
        <v>19</v>
      </c>
      <c r="CR21" s="3" t="s">
        <v>28</v>
      </c>
      <c r="CS21" s="3" t="s">
        <v>2</v>
      </c>
      <c r="CT21" s="5" t="s">
        <v>40</v>
      </c>
      <c r="CU21" s="4"/>
      <c r="CV21" s="3"/>
      <c r="CW21" s="3"/>
      <c r="CX21" s="3"/>
      <c r="CY21" s="3"/>
      <c r="CZ21" s="3"/>
      <c r="DA21" s="3"/>
      <c r="DB21" s="5"/>
    </row>
    <row r="22" spans="1:106">
      <c r="A22" s="3">
        <v>21</v>
      </c>
      <c r="B22" s="4" t="s">
        <v>65</v>
      </c>
      <c r="C22" s="6" t="s">
        <v>20</v>
      </c>
      <c r="D22" s="3" t="s">
        <v>42</v>
      </c>
      <c r="E22" s="3" t="s">
        <v>36</v>
      </c>
      <c r="F22" s="3" t="s">
        <v>34</v>
      </c>
      <c r="G22" s="3" t="s">
        <v>40</v>
      </c>
      <c r="H22" s="3"/>
      <c r="I22" s="3"/>
      <c r="J22" s="3"/>
      <c r="K22" s="5"/>
      <c r="L22" s="6" t="s">
        <v>42</v>
      </c>
      <c r="M22" s="3" t="s">
        <v>36</v>
      </c>
      <c r="N22" s="3" t="s">
        <v>14</v>
      </c>
      <c r="O22" s="3" t="s">
        <v>4</v>
      </c>
      <c r="P22" s="3"/>
      <c r="Q22" s="3"/>
      <c r="R22" s="3"/>
      <c r="S22" s="3"/>
      <c r="T22" s="3"/>
      <c r="U22" s="3"/>
      <c r="V22" s="5"/>
      <c r="W22" s="6" t="s">
        <v>20</v>
      </c>
      <c r="X22" s="3" t="s">
        <v>45</v>
      </c>
      <c r="Y22" s="3" t="s">
        <v>42</v>
      </c>
      <c r="Z22" s="3" t="s">
        <v>14</v>
      </c>
      <c r="AA22" s="3" t="s">
        <v>18</v>
      </c>
      <c r="AB22" s="3" t="s">
        <v>40</v>
      </c>
      <c r="AC22" s="3"/>
      <c r="AD22" s="3"/>
      <c r="AE22" s="3"/>
      <c r="AF22" s="3"/>
      <c r="AG22" s="3"/>
      <c r="AH22" s="5"/>
      <c r="AI22" s="6" t="s">
        <v>20</v>
      </c>
      <c r="AJ22" s="3" t="s">
        <v>42</v>
      </c>
      <c r="AK22" s="3" t="s">
        <v>36</v>
      </c>
      <c r="AL22" s="3" t="s">
        <v>21</v>
      </c>
      <c r="AM22" s="3" t="s">
        <v>14</v>
      </c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5"/>
      <c r="BA22" s="4"/>
      <c r="BB22" s="3"/>
      <c r="BC22" s="3"/>
      <c r="BD22" s="3"/>
      <c r="BE22" s="3"/>
      <c r="BF22" s="3"/>
      <c r="BG22" s="3"/>
      <c r="BH22" s="3"/>
      <c r="BI22" s="3"/>
      <c r="BJ22" s="3"/>
      <c r="BK22" s="5"/>
      <c r="BL22" s="4"/>
      <c r="BM22" s="3"/>
      <c r="BN22" s="3"/>
      <c r="BO22" s="3"/>
      <c r="BP22" s="3"/>
      <c r="BQ22" s="3"/>
      <c r="BR22" s="3"/>
      <c r="BS22" s="3"/>
      <c r="BT22" s="3"/>
      <c r="BU22" s="5"/>
      <c r="BV22" s="4"/>
      <c r="BW22" s="3"/>
      <c r="BX22" s="3"/>
      <c r="BY22" s="3"/>
      <c r="BZ22" s="3"/>
      <c r="CA22" s="3"/>
      <c r="CB22" s="3"/>
      <c r="CC22" s="3"/>
      <c r="CD22" s="5"/>
      <c r="CE22" s="4"/>
      <c r="CF22" s="3"/>
      <c r="CG22" s="3"/>
      <c r="CH22" s="3"/>
      <c r="CI22" s="3"/>
      <c r="CJ22" s="3"/>
      <c r="CK22" s="3"/>
      <c r="CL22" s="3"/>
      <c r="CM22" s="5"/>
      <c r="CN22" s="4"/>
      <c r="CO22" s="3"/>
      <c r="CP22" s="3"/>
      <c r="CQ22" s="3"/>
      <c r="CR22" s="3"/>
      <c r="CS22" s="3"/>
      <c r="CT22" s="5"/>
      <c r="CU22" s="4"/>
      <c r="CV22" s="3"/>
      <c r="CW22" s="3"/>
      <c r="CX22" s="3"/>
      <c r="CY22" s="3"/>
      <c r="CZ22" s="3"/>
      <c r="DA22" s="3"/>
      <c r="DB22" s="5"/>
    </row>
    <row r="23" spans="1:106">
      <c r="A23" s="3">
        <v>22</v>
      </c>
      <c r="B23" s="4" t="s">
        <v>80</v>
      </c>
      <c r="C23" s="6" t="s">
        <v>13</v>
      </c>
      <c r="D23" s="3" t="s">
        <v>35</v>
      </c>
      <c r="E23" s="3" t="s">
        <v>42</v>
      </c>
      <c r="F23" s="3" t="s">
        <v>36</v>
      </c>
      <c r="G23" s="3" t="s">
        <v>34</v>
      </c>
      <c r="H23" s="3" t="s">
        <v>38</v>
      </c>
      <c r="I23" s="3" t="s">
        <v>40</v>
      </c>
      <c r="J23" s="3" t="s">
        <v>30</v>
      </c>
      <c r="K23" s="5"/>
      <c r="L23" s="6" t="s">
        <v>20</v>
      </c>
      <c r="M23" s="3" t="s">
        <v>42</v>
      </c>
      <c r="N23" s="3" t="s">
        <v>14</v>
      </c>
      <c r="O23" s="3" t="s">
        <v>21</v>
      </c>
      <c r="P23" s="3" t="s">
        <v>23</v>
      </c>
      <c r="Q23" s="3" t="s">
        <v>18</v>
      </c>
      <c r="R23" s="3" t="s">
        <v>19</v>
      </c>
      <c r="S23" s="3"/>
      <c r="T23" s="3"/>
      <c r="U23" s="3"/>
      <c r="V23" s="5"/>
      <c r="W23" s="6" t="s">
        <v>13</v>
      </c>
      <c r="X23" s="3" t="s">
        <v>29</v>
      </c>
      <c r="Y23" s="3" t="s">
        <v>35</v>
      </c>
      <c r="Z23" s="3" t="s">
        <v>42</v>
      </c>
      <c r="AA23" s="3" t="s">
        <v>14</v>
      </c>
      <c r="AB23" s="3" t="s">
        <v>21</v>
      </c>
      <c r="AC23" s="3" t="s">
        <v>23</v>
      </c>
      <c r="AD23" s="3" t="s">
        <v>38</v>
      </c>
      <c r="AE23" s="3" t="s">
        <v>2</v>
      </c>
      <c r="AF23" s="3"/>
      <c r="AG23" s="3"/>
      <c r="AH23" s="5"/>
      <c r="AI23" s="6" t="s">
        <v>20</v>
      </c>
      <c r="AJ23" s="3" t="s">
        <v>29</v>
      </c>
      <c r="AK23" s="3" t="s">
        <v>35</v>
      </c>
      <c r="AL23" s="3" t="s">
        <v>42</v>
      </c>
      <c r="AM23" s="3" t="s">
        <v>16</v>
      </c>
      <c r="AN23" s="3" t="s">
        <v>17</v>
      </c>
      <c r="AO23" s="3" t="s">
        <v>18</v>
      </c>
      <c r="AP23" s="3" t="s">
        <v>19</v>
      </c>
      <c r="AQ23" s="3"/>
      <c r="AR23" s="3"/>
      <c r="AS23" s="3"/>
      <c r="AT23" s="3"/>
      <c r="AU23" s="3"/>
      <c r="AV23" s="3"/>
      <c r="AW23" s="3"/>
      <c r="AX23" s="3"/>
      <c r="AY23" s="3"/>
      <c r="AZ23" s="5"/>
      <c r="BA23" s="6" t="s">
        <v>13</v>
      </c>
      <c r="BB23" s="3" t="s">
        <v>29</v>
      </c>
      <c r="BC23" s="3" t="s">
        <v>35</v>
      </c>
      <c r="BD23" s="3" t="s">
        <v>14</v>
      </c>
      <c r="BE23" s="3" t="s">
        <v>21</v>
      </c>
      <c r="BF23" s="3" t="s">
        <v>23</v>
      </c>
      <c r="BG23" s="3" t="s">
        <v>24</v>
      </c>
      <c r="BH23" s="3" t="s">
        <v>38</v>
      </c>
      <c r="BI23" s="3"/>
      <c r="BJ23" s="3"/>
      <c r="BK23" s="5"/>
      <c r="BL23" s="6" t="s">
        <v>29</v>
      </c>
      <c r="BM23" s="3" t="s">
        <v>17</v>
      </c>
      <c r="BN23" s="3" t="s">
        <v>21</v>
      </c>
      <c r="BO23" s="3" t="s">
        <v>23</v>
      </c>
      <c r="BP23" s="3" t="s">
        <v>26</v>
      </c>
      <c r="BQ23" s="3" t="s">
        <v>18</v>
      </c>
      <c r="BR23" s="3" t="s">
        <v>38</v>
      </c>
      <c r="BS23" s="3" t="s">
        <v>4</v>
      </c>
      <c r="BT23" s="3"/>
      <c r="BU23" s="5"/>
      <c r="BV23" s="6" t="s">
        <v>13</v>
      </c>
      <c r="BW23" s="3" t="s">
        <v>43</v>
      </c>
      <c r="BX23" s="3" t="s">
        <v>23</v>
      </c>
      <c r="BY23" s="3" t="s">
        <v>33</v>
      </c>
      <c r="BZ23" s="3" t="s">
        <v>40</v>
      </c>
      <c r="CA23" s="3" t="s">
        <v>32</v>
      </c>
      <c r="CB23" s="3" t="s">
        <v>30</v>
      </c>
      <c r="CC23" s="3"/>
      <c r="CD23" s="5"/>
      <c r="CE23" s="6" t="s">
        <v>13</v>
      </c>
      <c r="CF23" s="3" t="s">
        <v>43</v>
      </c>
      <c r="CG23" s="3" t="s">
        <v>34</v>
      </c>
      <c r="CH23" s="3" t="s">
        <v>40</v>
      </c>
      <c r="CI23" s="3" t="s">
        <v>32</v>
      </c>
      <c r="CJ23" s="3" t="s">
        <v>30</v>
      </c>
      <c r="CK23" s="3" t="s">
        <v>44</v>
      </c>
      <c r="CL23" s="3"/>
      <c r="CM23" s="5"/>
      <c r="CN23" s="6" t="s">
        <v>13</v>
      </c>
      <c r="CO23" s="3" t="s">
        <v>20</v>
      </c>
      <c r="CP23" s="3" t="s">
        <v>42</v>
      </c>
      <c r="CQ23" s="3" t="s">
        <v>14</v>
      </c>
      <c r="CR23" s="3" t="s">
        <v>15</v>
      </c>
      <c r="CS23" s="3" t="s">
        <v>24</v>
      </c>
      <c r="CT23" s="5"/>
      <c r="CU23" s="6" t="s">
        <v>13</v>
      </c>
      <c r="CV23" s="3" t="s">
        <v>35</v>
      </c>
      <c r="CW23" s="3" t="s">
        <v>36</v>
      </c>
      <c r="CX23" s="3" t="s">
        <v>23</v>
      </c>
      <c r="CY23" s="3" t="s">
        <v>37</v>
      </c>
      <c r="CZ23" s="3" t="s">
        <v>34</v>
      </c>
      <c r="DA23" s="3" t="s">
        <v>38</v>
      </c>
      <c r="DB23" s="5" t="s">
        <v>19</v>
      </c>
    </row>
    <row r="24" spans="1:106">
      <c r="A24" s="3">
        <v>23</v>
      </c>
      <c r="B24" s="4" t="s">
        <v>81</v>
      </c>
      <c r="C24" s="6" t="s">
        <v>20</v>
      </c>
      <c r="D24" s="3" t="s">
        <v>29</v>
      </c>
      <c r="E24" s="3" t="s">
        <v>45</v>
      </c>
      <c r="F24" s="3" t="s">
        <v>42</v>
      </c>
      <c r="G24" s="3" t="s">
        <v>14</v>
      </c>
      <c r="H24" s="3" t="s">
        <v>17</v>
      </c>
      <c r="I24" s="3" t="s">
        <v>24</v>
      </c>
      <c r="J24" s="3" t="s">
        <v>32</v>
      </c>
      <c r="K24" s="5"/>
      <c r="L24" s="6" t="s">
        <v>13</v>
      </c>
      <c r="M24" s="3" t="s">
        <v>45</v>
      </c>
      <c r="N24" s="3" t="s">
        <v>42</v>
      </c>
      <c r="O24" s="3" t="s">
        <v>14</v>
      </c>
      <c r="P24" s="3" t="s">
        <v>21</v>
      </c>
      <c r="Q24" s="3" t="s">
        <v>24</v>
      </c>
      <c r="R24" s="3" t="s">
        <v>2</v>
      </c>
      <c r="S24" s="3" t="s">
        <v>30</v>
      </c>
      <c r="T24" s="3"/>
      <c r="U24" s="3"/>
      <c r="V24" s="5"/>
      <c r="W24" s="6" t="s">
        <v>35</v>
      </c>
      <c r="X24" s="3" t="s">
        <v>45</v>
      </c>
      <c r="Y24" s="3" t="s">
        <v>42</v>
      </c>
      <c r="Z24" s="3" t="s">
        <v>14</v>
      </c>
      <c r="AA24" s="3" t="s">
        <v>37</v>
      </c>
      <c r="AB24" s="3" t="s">
        <v>19</v>
      </c>
      <c r="AC24" s="3"/>
      <c r="AD24" s="3"/>
      <c r="AE24" s="3"/>
      <c r="AF24" s="3"/>
      <c r="AG24" s="3"/>
      <c r="AH24" s="5"/>
      <c r="AI24" s="6" t="s">
        <v>35</v>
      </c>
      <c r="AJ24" s="3" t="s">
        <v>45</v>
      </c>
      <c r="AK24" s="3" t="s">
        <v>42</v>
      </c>
      <c r="AL24" s="3" t="s">
        <v>36</v>
      </c>
      <c r="AM24" s="3" t="s">
        <v>14</v>
      </c>
      <c r="AN24" s="3" t="s">
        <v>33</v>
      </c>
      <c r="AO24" s="3" t="s">
        <v>37</v>
      </c>
      <c r="AP24" s="3" t="s">
        <v>40</v>
      </c>
      <c r="AQ24" s="3"/>
      <c r="AR24" s="3"/>
      <c r="AS24" s="3"/>
      <c r="AT24" s="3"/>
      <c r="AU24" s="3"/>
      <c r="AV24" s="3"/>
      <c r="AW24" s="3"/>
      <c r="AX24" s="3"/>
      <c r="AY24" s="3"/>
      <c r="AZ24" s="5"/>
      <c r="BA24" s="6" t="s">
        <v>42</v>
      </c>
      <c r="BB24" s="3" t="s">
        <v>14</v>
      </c>
      <c r="BC24" s="3" t="s">
        <v>33</v>
      </c>
      <c r="BD24" s="3" t="s">
        <v>24</v>
      </c>
      <c r="BE24" s="3" t="s">
        <v>21</v>
      </c>
      <c r="BF24" s="3"/>
      <c r="BG24" s="3"/>
      <c r="BH24" s="3"/>
      <c r="BI24" s="3"/>
      <c r="BJ24" s="3"/>
      <c r="BK24" s="5"/>
      <c r="BL24" s="6" t="s">
        <v>35</v>
      </c>
      <c r="BM24" s="3" t="s">
        <v>36</v>
      </c>
      <c r="BN24" s="3" t="s">
        <v>33</v>
      </c>
      <c r="BO24" s="3" t="s">
        <v>37</v>
      </c>
      <c r="BP24" s="3" t="s">
        <v>19</v>
      </c>
      <c r="BQ24" s="3" t="s">
        <v>40</v>
      </c>
      <c r="BR24" s="3"/>
      <c r="BS24" s="3"/>
      <c r="BT24" s="3"/>
      <c r="BU24" s="5"/>
      <c r="BV24" s="4"/>
      <c r="BW24" s="3"/>
      <c r="BX24" s="3"/>
      <c r="BY24" s="3"/>
      <c r="BZ24" s="3"/>
      <c r="CA24" s="3"/>
      <c r="CB24" s="3"/>
      <c r="CC24" s="3"/>
      <c r="CD24" s="5"/>
      <c r="CE24" s="4"/>
      <c r="CF24" s="3"/>
      <c r="CG24" s="3"/>
      <c r="CH24" s="3"/>
      <c r="CI24" s="3"/>
      <c r="CJ24" s="3"/>
      <c r="CK24" s="3"/>
      <c r="CL24" s="3"/>
      <c r="CM24" s="5"/>
      <c r="CN24" s="4"/>
      <c r="CO24" s="3"/>
      <c r="CP24" s="3"/>
      <c r="CQ24" s="3"/>
      <c r="CR24" s="3"/>
      <c r="CS24" s="3"/>
      <c r="CT24" s="5"/>
      <c r="CU24" s="4"/>
      <c r="CV24" s="3"/>
      <c r="CW24" s="3"/>
      <c r="CX24" s="3"/>
      <c r="CY24" s="3"/>
      <c r="CZ24" s="3"/>
      <c r="DA24" s="3"/>
      <c r="DB24" s="5"/>
    </row>
    <row r="25" spans="1:106">
      <c r="A25" s="3">
        <v>24</v>
      </c>
      <c r="B25" s="4" t="s">
        <v>82</v>
      </c>
      <c r="C25" s="6" t="s">
        <v>14</v>
      </c>
      <c r="D25" s="3" t="s">
        <v>15</v>
      </c>
      <c r="E25" s="3" t="s">
        <v>22</v>
      </c>
      <c r="F25" s="3" t="s">
        <v>16</v>
      </c>
      <c r="G25" s="3" t="s">
        <v>21</v>
      </c>
      <c r="H25" s="3" t="s">
        <v>24</v>
      </c>
      <c r="I25" s="3" t="s">
        <v>4</v>
      </c>
      <c r="J25" s="3" t="s">
        <v>44</v>
      </c>
      <c r="K25" s="5"/>
      <c r="L25" s="6" t="s">
        <v>14</v>
      </c>
      <c r="M25" s="3" t="s">
        <v>15</v>
      </c>
      <c r="N25" s="3" t="s">
        <v>21</v>
      </c>
      <c r="O25" s="3" t="s">
        <v>18</v>
      </c>
      <c r="P25" s="3" t="s">
        <v>19</v>
      </c>
      <c r="Q25" s="3" t="s">
        <v>4</v>
      </c>
      <c r="R25" s="3"/>
      <c r="S25" s="3"/>
      <c r="T25" s="3"/>
      <c r="U25" s="3"/>
      <c r="V25" s="5"/>
      <c r="W25" s="6" t="s">
        <v>13</v>
      </c>
      <c r="X25" s="3" t="s">
        <v>14</v>
      </c>
      <c r="Y25" s="3" t="s">
        <v>15</v>
      </c>
      <c r="Z25" s="3" t="s">
        <v>17</v>
      </c>
      <c r="AA25" s="3" t="s">
        <v>21</v>
      </c>
      <c r="AB25" s="3" t="s">
        <v>31</v>
      </c>
      <c r="AC25" s="3" t="s">
        <v>4</v>
      </c>
      <c r="AD25" s="3"/>
      <c r="AE25" s="3"/>
      <c r="AF25" s="3"/>
      <c r="AG25" s="3"/>
      <c r="AH25" s="5"/>
      <c r="AI25" s="6" t="s">
        <v>14</v>
      </c>
      <c r="AJ25" s="3" t="s">
        <v>15</v>
      </c>
      <c r="AK25" s="3" t="s">
        <v>22</v>
      </c>
      <c r="AL25" s="3" t="s">
        <v>21</v>
      </c>
      <c r="AM25" s="3" t="s">
        <v>23</v>
      </c>
      <c r="AN25" s="3" t="s">
        <v>31</v>
      </c>
      <c r="AO25" s="3" t="s">
        <v>4</v>
      </c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5"/>
      <c r="BA25" s="6" t="s">
        <v>14</v>
      </c>
      <c r="BB25" s="3" t="s">
        <v>22</v>
      </c>
      <c r="BC25" s="3" t="s">
        <v>21</v>
      </c>
      <c r="BD25" s="3" t="s">
        <v>23</v>
      </c>
      <c r="BE25" s="3" t="s">
        <v>40</v>
      </c>
      <c r="BF25" s="3"/>
      <c r="BG25" s="3"/>
      <c r="BH25" s="3"/>
      <c r="BI25" s="3"/>
      <c r="BJ25" s="3"/>
      <c r="BK25" s="5"/>
      <c r="BL25" s="6" t="s">
        <v>14</v>
      </c>
      <c r="BM25" s="3" t="s">
        <v>15</v>
      </c>
      <c r="BN25" s="3" t="s">
        <v>23</v>
      </c>
      <c r="BO25" s="3" t="s">
        <v>31</v>
      </c>
      <c r="BP25" s="3" t="s">
        <v>28</v>
      </c>
      <c r="BQ25" s="3" t="s">
        <v>3</v>
      </c>
      <c r="BR25" s="3" t="s">
        <v>4</v>
      </c>
      <c r="BS25" s="3" t="s">
        <v>40</v>
      </c>
      <c r="BT25" s="3"/>
      <c r="BU25" s="5"/>
      <c r="BV25" s="6" t="s">
        <v>22</v>
      </c>
      <c r="BW25" s="3" t="s">
        <v>17</v>
      </c>
      <c r="BX25" s="3" t="s">
        <v>21</v>
      </c>
      <c r="BY25" s="3" t="s">
        <v>31</v>
      </c>
      <c r="BZ25" s="3" t="s">
        <v>4</v>
      </c>
      <c r="CA25" s="3" t="s">
        <v>44</v>
      </c>
      <c r="CB25" s="3"/>
      <c r="CC25" s="3"/>
      <c r="CD25" s="5"/>
      <c r="CE25" s="6" t="s">
        <v>13</v>
      </c>
      <c r="CF25" s="3" t="s">
        <v>29</v>
      </c>
      <c r="CG25" s="3" t="s">
        <v>45</v>
      </c>
      <c r="CH25" s="3" t="s">
        <v>15</v>
      </c>
      <c r="CI25" s="3" t="s">
        <v>16</v>
      </c>
      <c r="CJ25" s="3" t="s">
        <v>21</v>
      </c>
      <c r="CK25" s="3" t="s">
        <v>23</v>
      </c>
      <c r="CL25" s="3" t="s">
        <v>4</v>
      </c>
      <c r="CM25" s="5" t="s">
        <v>30</v>
      </c>
      <c r="CN25" s="6" t="s">
        <v>25</v>
      </c>
      <c r="CO25" s="3" t="s">
        <v>33</v>
      </c>
      <c r="CP25" s="3" t="s">
        <v>18</v>
      </c>
      <c r="CQ25" s="3" t="s">
        <v>24</v>
      </c>
      <c r="CR25" s="3" t="s">
        <v>3</v>
      </c>
      <c r="CS25" s="3" t="s">
        <v>4</v>
      </c>
      <c r="CT25" s="5"/>
      <c r="CU25" s="6" t="s">
        <v>35</v>
      </c>
      <c r="CV25" s="3" t="s">
        <v>36</v>
      </c>
      <c r="CW25" s="3" t="s">
        <v>22</v>
      </c>
      <c r="CX25" s="3" t="s">
        <v>33</v>
      </c>
      <c r="CY25" s="3" t="s">
        <v>37</v>
      </c>
      <c r="CZ25" s="3" t="s">
        <v>38</v>
      </c>
      <c r="DA25" s="3" t="s">
        <v>19</v>
      </c>
      <c r="DB25" s="5"/>
    </row>
    <row r="26" spans="1:106">
      <c r="A26" s="3">
        <v>25</v>
      </c>
      <c r="B26" s="4" t="s">
        <v>66</v>
      </c>
      <c r="C26" s="6" t="s">
        <v>24</v>
      </c>
      <c r="D26" s="3" t="s">
        <v>38</v>
      </c>
      <c r="E26" s="3" t="s">
        <v>40</v>
      </c>
      <c r="F26" s="3" t="s">
        <v>32</v>
      </c>
      <c r="G26" s="3"/>
      <c r="H26" s="3"/>
      <c r="I26" s="3"/>
      <c r="J26" s="3"/>
      <c r="K26" s="5"/>
      <c r="L26" s="6" t="s">
        <v>13</v>
      </c>
      <c r="M26" s="3" t="s">
        <v>33</v>
      </c>
      <c r="N26" s="3" t="s">
        <v>32</v>
      </c>
      <c r="O26" s="3" t="s">
        <v>30</v>
      </c>
      <c r="P26" s="3"/>
      <c r="Q26" s="3"/>
      <c r="R26" s="3"/>
      <c r="S26" s="3"/>
      <c r="T26" s="3"/>
      <c r="U26" s="3"/>
      <c r="V26" s="5"/>
      <c r="W26" s="6" t="s">
        <v>13</v>
      </c>
      <c r="X26" s="3" t="s">
        <v>33</v>
      </c>
      <c r="Y26" s="3" t="s">
        <v>4</v>
      </c>
      <c r="Z26" s="3" t="s">
        <v>30</v>
      </c>
      <c r="AA26" s="3" t="s">
        <v>44</v>
      </c>
      <c r="AB26" s="3"/>
      <c r="AC26" s="3"/>
      <c r="AD26" s="3"/>
      <c r="AE26" s="3"/>
      <c r="AF26" s="3"/>
      <c r="AG26" s="3"/>
      <c r="AH26" s="5"/>
      <c r="AI26" s="6" t="s">
        <v>21</v>
      </c>
      <c r="AJ26" s="3" t="s">
        <v>3</v>
      </c>
      <c r="AK26" s="3" t="s">
        <v>44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5"/>
      <c r="BA26" s="6" t="s">
        <v>35</v>
      </c>
      <c r="BB26" s="3" t="s">
        <v>31</v>
      </c>
      <c r="BC26" s="3" t="s">
        <v>67</v>
      </c>
      <c r="BD26" s="3" t="s">
        <v>68</v>
      </c>
      <c r="BE26" s="3" t="s">
        <v>4</v>
      </c>
      <c r="BF26" s="3" t="s">
        <v>49</v>
      </c>
      <c r="BG26" s="3" t="s">
        <v>50</v>
      </c>
      <c r="BH26" s="3"/>
      <c r="BI26" s="3"/>
      <c r="BJ26" s="3"/>
      <c r="BK26" s="5"/>
      <c r="BL26" s="4"/>
      <c r="BM26" s="3"/>
      <c r="BN26" s="3"/>
      <c r="BO26" s="3"/>
      <c r="BP26" s="3"/>
      <c r="BQ26" s="3"/>
      <c r="BR26" s="3"/>
      <c r="BS26" s="3"/>
      <c r="BT26" s="3"/>
      <c r="BU26" s="5"/>
      <c r="BV26" s="4"/>
      <c r="BW26" s="3"/>
      <c r="BX26" s="3"/>
      <c r="BY26" s="3"/>
      <c r="BZ26" s="3"/>
      <c r="CA26" s="3"/>
      <c r="CB26" s="3"/>
      <c r="CC26" s="3"/>
      <c r="CD26" s="5"/>
      <c r="CE26" s="4"/>
      <c r="CF26" s="3"/>
      <c r="CG26" s="3"/>
      <c r="CH26" s="3"/>
      <c r="CI26" s="3"/>
      <c r="CJ26" s="3"/>
      <c r="CK26" s="3"/>
      <c r="CL26" s="3"/>
      <c r="CM26" s="5"/>
      <c r="CN26" s="4"/>
      <c r="CO26" s="3"/>
      <c r="CP26" s="3"/>
      <c r="CQ26" s="3"/>
      <c r="CR26" s="3"/>
      <c r="CS26" s="3"/>
      <c r="CT26" s="5"/>
      <c r="CU26" s="4"/>
      <c r="CV26" s="3"/>
      <c r="CW26" s="3"/>
      <c r="CX26" s="3"/>
      <c r="CY26" s="3"/>
      <c r="CZ26" s="3"/>
      <c r="DA26" s="3"/>
      <c r="DB26" s="5"/>
    </row>
    <row r="27" spans="1:106">
      <c r="A27" s="3">
        <v>26</v>
      </c>
      <c r="B27" s="4" t="s">
        <v>83</v>
      </c>
      <c r="C27" s="6" t="s">
        <v>20</v>
      </c>
      <c r="D27" s="3" t="s">
        <v>29</v>
      </c>
      <c r="E27" s="3" t="s">
        <v>36</v>
      </c>
      <c r="F27" s="3" t="s">
        <v>17</v>
      </c>
      <c r="G27" s="3" t="s">
        <v>21</v>
      </c>
      <c r="H27" s="3" t="s">
        <v>37</v>
      </c>
      <c r="I27" s="3" t="s">
        <v>34</v>
      </c>
      <c r="J27" s="3" t="s">
        <v>40</v>
      </c>
      <c r="K27" s="5" t="s">
        <v>32</v>
      </c>
      <c r="L27" s="6" t="s">
        <v>13</v>
      </c>
      <c r="M27" s="3" t="s">
        <v>21</v>
      </c>
      <c r="N27" s="3" t="s">
        <v>33</v>
      </c>
      <c r="O27" s="3" t="s">
        <v>37</v>
      </c>
      <c r="P27" s="3" t="s">
        <v>34</v>
      </c>
      <c r="Q27" s="3" t="s">
        <v>4</v>
      </c>
      <c r="R27" s="3" t="s">
        <v>30</v>
      </c>
      <c r="S27" s="3"/>
      <c r="T27" s="3"/>
      <c r="U27" s="3"/>
      <c r="V27" s="5"/>
      <c r="W27" s="6" t="s">
        <v>13</v>
      </c>
      <c r="X27" s="3" t="s">
        <v>21</v>
      </c>
      <c r="Y27" s="3" t="s">
        <v>33</v>
      </c>
      <c r="Z27" s="3" t="s">
        <v>37</v>
      </c>
      <c r="AA27" s="3" t="s">
        <v>34</v>
      </c>
      <c r="AB27" s="3" t="s">
        <v>2</v>
      </c>
      <c r="AC27" s="3" t="s">
        <v>69</v>
      </c>
      <c r="AD27" s="3"/>
      <c r="AE27" s="3"/>
      <c r="AF27" s="3"/>
      <c r="AG27" s="3"/>
      <c r="AH27" s="5"/>
      <c r="AI27" s="6" t="s">
        <v>13</v>
      </c>
      <c r="AJ27" s="3" t="s">
        <v>22</v>
      </c>
      <c r="AK27" s="3" t="s">
        <v>21</v>
      </c>
      <c r="AL27" s="3" t="s">
        <v>37</v>
      </c>
      <c r="AM27" s="3" t="s">
        <v>34</v>
      </c>
      <c r="AN27" s="3" t="s">
        <v>2</v>
      </c>
      <c r="AO27" s="3" t="s">
        <v>4</v>
      </c>
      <c r="AP27" s="3" t="s">
        <v>30</v>
      </c>
      <c r="AQ27" s="3" t="s">
        <v>44</v>
      </c>
      <c r="AR27" s="3"/>
      <c r="AS27" s="3"/>
      <c r="AT27" s="3"/>
      <c r="AU27" s="3"/>
      <c r="AV27" s="3"/>
      <c r="AW27" s="3"/>
      <c r="AX27" s="3"/>
      <c r="AY27" s="3"/>
      <c r="AZ27" s="5"/>
      <c r="BA27" s="4"/>
      <c r="BB27" s="3"/>
      <c r="BC27" s="3"/>
      <c r="BD27" s="3"/>
      <c r="BE27" s="3"/>
      <c r="BF27" s="3"/>
      <c r="BG27" s="3"/>
      <c r="BH27" s="3"/>
      <c r="BI27" s="3"/>
      <c r="BJ27" s="3"/>
      <c r="BK27" s="5"/>
      <c r="BL27" s="4"/>
      <c r="BM27" s="3"/>
      <c r="BN27" s="3"/>
      <c r="BO27" s="3"/>
      <c r="BP27" s="3"/>
      <c r="BQ27" s="3"/>
      <c r="BR27" s="3"/>
      <c r="BS27" s="3"/>
      <c r="BT27" s="3"/>
      <c r="BU27" s="5"/>
      <c r="BV27" s="4"/>
      <c r="BW27" s="3"/>
      <c r="BX27" s="3"/>
      <c r="BY27" s="3"/>
      <c r="BZ27" s="3"/>
      <c r="CA27" s="3"/>
      <c r="CB27" s="3"/>
      <c r="CC27" s="3"/>
      <c r="CD27" s="5"/>
      <c r="CE27" s="4"/>
      <c r="CF27" s="3"/>
      <c r="CG27" s="3"/>
      <c r="CH27" s="3"/>
      <c r="CI27" s="3"/>
      <c r="CJ27" s="3"/>
      <c r="CK27" s="3"/>
      <c r="CL27" s="3"/>
      <c r="CM27" s="5"/>
      <c r="CN27" s="4"/>
      <c r="CO27" s="3"/>
      <c r="CP27" s="3"/>
      <c r="CQ27" s="3"/>
      <c r="CR27" s="3"/>
      <c r="CS27" s="3"/>
      <c r="CT27" s="5"/>
      <c r="CU27" s="4"/>
      <c r="CV27" s="3"/>
      <c r="CW27" s="3"/>
      <c r="CX27" s="3"/>
      <c r="CY27" s="3"/>
      <c r="CZ27" s="3"/>
      <c r="DA27" s="3"/>
      <c r="DB27" s="5"/>
    </row>
    <row r="28" spans="1:106">
      <c r="A28" s="3">
        <v>27</v>
      </c>
      <c r="B28" s="4" t="s">
        <v>70</v>
      </c>
      <c r="C28" s="6" t="s">
        <v>14</v>
      </c>
      <c r="D28" s="3" t="s">
        <v>22</v>
      </c>
      <c r="E28" s="3" t="s">
        <v>23</v>
      </c>
      <c r="F28" s="3" t="s">
        <v>37</v>
      </c>
      <c r="G28" s="3" t="s">
        <v>2</v>
      </c>
      <c r="H28" s="3" t="s">
        <v>4</v>
      </c>
      <c r="I28" s="3"/>
      <c r="J28" s="3"/>
      <c r="K28" s="5"/>
      <c r="L28" s="6" t="s">
        <v>15</v>
      </c>
      <c r="M28" s="3" t="s">
        <v>22</v>
      </c>
      <c r="N28" s="3" t="s">
        <v>21</v>
      </c>
      <c r="O28" s="3" t="s">
        <v>31</v>
      </c>
      <c r="P28" s="3" t="s">
        <v>18</v>
      </c>
      <c r="Q28" s="3" t="s">
        <v>24</v>
      </c>
      <c r="R28" s="3" t="s">
        <v>4</v>
      </c>
      <c r="S28" s="3"/>
      <c r="T28" s="3"/>
      <c r="U28" s="3"/>
      <c r="V28" s="5"/>
      <c r="W28" s="6" t="s">
        <v>20</v>
      </c>
      <c r="X28" s="3" t="s">
        <v>42</v>
      </c>
      <c r="Y28" s="3" t="s">
        <v>14</v>
      </c>
      <c r="Z28" s="3" t="s">
        <v>16</v>
      </c>
      <c r="AA28" s="3" t="s">
        <v>21</v>
      </c>
      <c r="AB28" s="3" t="s">
        <v>31</v>
      </c>
      <c r="AC28" s="3" t="s">
        <v>24</v>
      </c>
      <c r="AD28" s="3"/>
      <c r="AE28" s="3"/>
      <c r="AF28" s="3"/>
      <c r="AG28" s="3"/>
      <c r="AH28" s="5"/>
      <c r="AI28" s="6" t="s">
        <v>15</v>
      </c>
      <c r="AJ28" s="3" t="s">
        <v>21</v>
      </c>
      <c r="AK28" s="3" t="s">
        <v>31</v>
      </c>
      <c r="AL28" s="3" t="s">
        <v>18</v>
      </c>
      <c r="AM28" s="3" t="s">
        <v>4</v>
      </c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5"/>
      <c r="BA28" s="6" t="s">
        <v>29</v>
      </c>
      <c r="BB28" s="3" t="s">
        <v>15</v>
      </c>
      <c r="BC28" s="3" t="s">
        <v>25</v>
      </c>
      <c r="BD28" s="3" t="s">
        <v>17</v>
      </c>
      <c r="BE28" s="3" t="s">
        <v>18</v>
      </c>
      <c r="BF28" s="3" t="s">
        <v>19</v>
      </c>
      <c r="BG28" s="3" t="s">
        <v>2</v>
      </c>
      <c r="BH28" s="3"/>
      <c r="BI28" s="3"/>
      <c r="BJ28" s="3"/>
      <c r="BK28" s="5"/>
      <c r="BL28" s="4"/>
      <c r="BM28" s="3"/>
      <c r="BN28" s="3"/>
      <c r="BO28" s="3"/>
      <c r="BP28" s="3"/>
      <c r="BQ28" s="3"/>
      <c r="BR28" s="3"/>
      <c r="BS28" s="3"/>
      <c r="BT28" s="3"/>
      <c r="BU28" s="5"/>
      <c r="BV28" s="4"/>
      <c r="BW28" s="3"/>
      <c r="BX28" s="3"/>
      <c r="BY28" s="3"/>
      <c r="BZ28" s="3"/>
      <c r="CA28" s="3"/>
      <c r="CB28" s="3"/>
      <c r="CC28" s="3"/>
      <c r="CD28" s="5"/>
      <c r="CE28" s="4"/>
      <c r="CF28" s="3"/>
      <c r="CG28" s="3"/>
      <c r="CH28" s="3"/>
      <c r="CI28" s="3"/>
      <c r="CJ28" s="3"/>
      <c r="CK28" s="3"/>
      <c r="CL28" s="3"/>
      <c r="CM28" s="5"/>
      <c r="CN28" s="4"/>
      <c r="CO28" s="3"/>
      <c r="CP28" s="3"/>
      <c r="CQ28" s="3"/>
      <c r="CR28" s="3"/>
      <c r="CS28" s="3"/>
      <c r="CT28" s="5"/>
      <c r="CU28" s="4"/>
      <c r="CV28" s="3"/>
      <c r="CW28" s="3"/>
      <c r="CX28" s="3"/>
      <c r="CY28" s="3"/>
      <c r="CZ28" s="3"/>
      <c r="DA28" s="3"/>
      <c r="DB28" s="5"/>
    </row>
    <row r="29" spans="1:106">
      <c r="A29" s="3">
        <v>28</v>
      </c>
      <c r="B29" s="4" t="s">
        <v>71</v>
      </c>
      <c r="C29" s="6" t="s">
        <v>13</v>
      </c>
      <c r="D29" s="3" t="s">
        <v>45</v>
      </c>
      <c r="E29" s="3" t="s">
        <v>22</v>
      </c>
      <c r="F29" s="3" t="s">
        <v>23</v>
      </c>
      <c r="G29" s="3" t="s">
        <v>24</v>
      </c>
      <c r="H29" s="3" t="s">
        <v>4</v>
      </c>
      <c r="I29" s="3" t="s">
        <v>44</v>
      </c>
      <c r="J29" s="3"/>
      <c r="K29" s="5"/>
      <c r="L29" s="6" t="s">
        <v>29</v>
      </c>
      <c r="M29" s="3" t="s">
        <v>17</v>
      </c>
      <c r="N29" s="3" t="s">
        <v>21</v>
      </c>
      <c r="O29" s="3" t="s">
        <v>40</v>
      </c>
      <c r="P29" s="3" t="s">
        <v>32</v>
      </c>
      <c r="Q29" s="3"/>
      <c r="R29" s="3"/>
      <c r="S29" s="3"/>
      <c r="T29" s="3"/>
      <c r="U29" s="3"/>
      <c r="V29" s="5"/>
      <c r="W29" s="6" t="s">
        <v>45</v>
      </c>
      <c r="X29" s="3" t="s">
        <v>14</v>
      </c>
      <c r="Y29" s="3" t="s">
        <v>15</v>
      </c>
      <c r="Z29" s="3" t="s">
        <v>22</v>
      </c>
      <c r="AA29" s="3" t="s">
        <v>16</v>
      </c>
      <c r="AB29" s="3" t="s">
        <v>21</v>
      </c>
      <c r="AC29" s="3" t="s">
        <v>30</v>
      </c>
      <c r="AD29" s="3" t="s">
        <v>44</v>
      </c>
      <c r="AE29" s="3"/>
      <c r="AF29" s="3"/>
      <c r="AG29" s="3"/>
      <c r="AH29" s="5"/>
      <c r="AI29" s="6" t="s">
        <v>13</v>
      </c>
      <c r="AJ29" s="3" t="s">
        <v>35</v>
      </c>
      <c r="AK29" s="3" t="s">
        <v>45</v>
      </c>
      <c r="AL29" s="3" t="s">
        <v>34</v>
      </c>
      <c r="AM29" s="3" t="s">
        <v>23</v>
      </c>
      <c r="AN29" s="3" t="s">
        <v>30</v>
      </c>
      <c r="AO29" s="3" t="s">
        <v>44</v>
      </c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5"/>
      <c r="BA29" s="6" t="s">
        <v>13</v>
      </c>
      <c r="BB29" s="3" t="s">
        <v>35</v>
      </c>
      <c r="BC29" s="3" t="s">
        <v>45</v>
      </c>
      <c r="BD29" s="3" t="s">
        <v>22</v>
      </c>
      <c r="BE29" s="3" t="s">
        <v>23</v>
      </c>
      <c r="BF29" s="3" t="s">
        <v>37</v>
      </c>
      <c r="BG29" s="3" t="s">
        <v>34</v>
      </c>
      <c r="BH29" s="3" t="s">
        <v>2</v>
      </c>
      <c r="BI29" s="3" t="s">
        <v>3</v>
      </c>
      <c r="BJ29" s="3"/>
      <c r="BK29" s="5"/>
      <c r="BL29" s="4"/>
      <c r="BM29" s="3"/>
      <c r="BN29" s="3"/>
      <c r="BO29" s="3"/>
      <c r="BP29" s="3"/>
      <c r="BQ29" s="3"/>
      <c r="BR29" s="3"/>
      <c r="BS29" s="3"/>
      <c r="BT29" s="3"/>
      <c r="BU29" s="5"/>
      <c r="BV29" s="4"/>
      <c r="BW29" s="3"/>
      <c r="BX29" s="3"/>
      <c r="BY29" s="3"/>
      <c r="BZ29" s="3"/>
      <c r="CA29" s="3"/>
      <c r="CB29" s="3"/>
      <c r="CC29" s="3"/>
      <c r="CD29" s="5"/>
      <c r="CE29" s="4"/>
      <c r="CF29" s="3"/>
      <c r="CG29" s="3"/>
      <c r="CH29" s="3"/>
      <c r="CI29" s="3"/>
      <c r="CJ29" s="3"/>
      <c r="CK29" s="3"/>
      <c r="CL29" s="3"/>
      <c r="CM29" s="5"/>
      <c r="CN29" s="4"/>
      <c r="CO29" s="3"/>
      <c r="CP29" s="3"/>
      <c r="CQ29" s="3"/>
      <c r="CR29" s="3"/>
      <c r="CS29" s="3"/>
      <c r="CT29" s="5"/>
      <c r="CU29" s="4"/>
      <c r="CV29" s="3"/>
      <c r="CW29" s="3"/>
      <c r="CX29" s="3"/>
      <c r="CY29" s="3"/>
      <c r="CZ29" s="3"/>
      <c r="DA29" s="3"/>
      <c r="DB29" s="5"/>
    </row>
    <row r="30" spans="1:106">
      <c r="A30" s="3">
        <v>29</v>
      </c>
      <c r="B30" s="4" t="s">
        <v>84</v>
      </c>
      <c r="C30" s="6" t="s">
        <v>20</v>
      </c>
      <c r="D30" s="3" t="s">
        <v>29</v>
      </c>
      <c r="E30" s="3" t="s">
        <v>45</v>
      </c>
      <c r="F30" s="3" t="s">
        <v>42</v>
      </c>
      <c r="G30" s="3" t="s">
        <v>14</v>
      </c>
      <c r="H30" s="3" t="s">
        <v>17</v>
      </c>
      <c r="I30" s="3" t="s">
        <v>24</v>
      </c>
      <c r="J30" s="3" t="s">
        <v>32</v>
      </c>
      <c r="K30" s="5"/>
      <c r="L30" s="6" t="s">
        <v>13</v>
      </c>
      <c r="M30" s="3" t="s">
        <v>45</v>
      </c>
      <c r="N30" s="3" t="s">
        <v>42</v>
      </c>
      <c r="O30" s="3" t="s">
        <v>14</v>
      </c>
      <c r="P30" s="3" t="s">
        <v>21</v>
      </c>
      <c r="Q30" s="3" t="s">
        <v>24</v>
      </c>
      <c r="R30" s="3" t="s">
        <v>2</v>
      </c>
      <c r="S30" s="3" t="s">
        <v>72</v>
      </c>
      <c r="T30" s="3"/>
      <c r="U30" s="3"/>
      <c r="V30" s="5"/>
      <c r="W30" s="6" t="s">
        <v>35</v>
      </c>
      <c r="X30" s="3" t="s">
        <v>45</v>
      </c>
      <c r="Y30" s="3" t="s">
        <v>42</v>
      </c>
      <c r="Z30" s="3" t="s">
        <v>14</v>
      </c>
      <c r="AA30" s="3" t="s">
        <v>37</v>
      </c>
      <c r="AB30" s="3" t="s">
        <v>19</v>
      </c>
      <c r="AC30" s="3"/>
      <c r="AD30" s="3"/>
      <c r="AE30" s="3"/>
      <c r="AF30" s="3"/>
      <c r="AG30" s="3"/>
      <c r="AH30" s="5"/>
      <c r="AI30" s="6" t="s">
        <v>35</v>
      </c>
      <c r="AJ30" s="3" t="s">
        <v>45</v>
      </c>
      <c r="AK30" s="3" t="s">
        <v>42</v>
      </c>
      <c r="AL30" s="3" t="s">
        <v>36</v>
      </c>
      <c r="AM30" s="3" t="s">
        <v>14</v>
      </c>
      <c r="AN30" s="3" t="s">
        <v>33</v>
      </c>
      <c r="AO30" s="3" t="s">
        <v>37</v>
      </c>
      <c r="AP30" s="3" t="s">
        <v>40</v>
      </c>
      <c r="AQ30" s="3"/>
      <c r="AR30" s="3"/>
      <c r="AS30" s="3"/>
      <c r="AT30" s="3"/>
      <c r="AU30" s="3"/>
      <c r="AV30" s="3"/>
      <c r="AW30" s="3"/>
      <c r="AX30" s="3"/>
      <c r="AY30" s="3"/>
      <c r="AZ30" s="5"/>
      <c r="BA30" s="6" t="s">
        <v>42</v>
      </c>
      <c r="BB30" s="3" t="s">
        <v>14</v>
      </c>
      <c r="BC30" s="3" t="s">
        <v>33</v>
      </c>
      <c r="BD30" s="3" t="s">
        <v>24</v>
      </c>
      <c r="BE30" s="3" t="s">
        <v>21</v>
      </c>
      <c r="BF30" s="3"/>
      <c r="BG30" s="3"/>
      <c r="BH30" s="3"/>
      <c r="BI30" s="3"/>
      <c r="BJ30" s="3"/>
      <c r="BK30" s="5"/>
      <c r="BL30" s="6" t="s">
        <v>35</v>
      </c>
      <c r="BM30" s="3" t="s">
        <v>36</v>
      </c>
      <c r="BN30" s="3" t="s">
        <v>33</v>
      </c>
      <c r="BO30" s="3" t="s">
        <v>37</v>
      </c>
      <c r="BP30" s="3" t="s">
        <v>19</v>
      </c>
      <c r="BQ30" s="3" t="s">
        <v>40</v>
      </c>
      <c r="BR30" s="3"/>
      <c r="BS30" s="3"/>
      <c r="BT30" s="3"/>
      <c r="BU30" s="5"/>
      <c r="BV30" s="4"/>
      <c r="BW30" s="3"/>
      <c r="BX30" s="3"/>
      <c r="BY30" s="3"/>
      <c r="BZ30" s="3"/>
      <c r="CA30" s="3"/>
      <c r="CB30" s="3"/>
      <c r="CC30" s="3"/>
      <c r="CD30" s="5"/>
      <c r="CE30" s="4"/>
      <c r="CF30" s="3"/>
      <c r="CG30" s="3"/>
      <c r="CH30" s="3"/>
      <c r="CI30" s="3"/>
      <c r="CJ30" s="3"/>
      <c r="CK30" s="3"/>
      <c r="CL30" s="3"/>
      <c r="CM30" s="5"/>
      <c r="CN30" s="4"/>
      <c r="CO30" s="3"/>
      <c r="CP30" s="3"/>
      <c r="CQ30" s="3"/>
      <c r="CR30" s="3"/>
      <c r="CS30" s="3"/>
      <c r="CT30" s="5"/>
      <c r="CU30" s="4"/>
      <c r="CV30" s="3"/>
      <c r="CW30" s="3"/>
      <c r="CX30" s="3"/>
      <c r="CY30" s="3"/>
      <c r="CZ30" s="3"/>
      <c r="DA30" s="3"/>
      <c r="DB30" s="5"/>
    </row>
    <row r="31" spans="1:106">
      <c r="A31" s="3">
        <v>30</v>
      </c>
      <c r="B31" s="4" t="s">
        <v>73</v>
      </c>
      <c r="C31" s="6" t="s">
        <v>20</v>
      </c>
      <c r="D31" s="3" t="s">
        <v>29</v>
      </c>
      <c r="E31" s="3" t="s">
        <v>14</v>
      </c>
      <c r="F31" s="3" t="s">
        <v>17</v>
      </c>
      <c r="G31" s="3" t="s">
        <v>26</v>
      </c>
      <c r="H31" s="3" t="s">
        <v>19</v>
      </c>
      <c r="I31" s="3" t="s">
        <v>3</v>
      </c>
      <c r="J31" s="3"/>
      <c r="K31" s="5"/>
      <c r="L31" s="6" t="s">
        <v>20</v>
      </c>
      <c r="M31" s="3" t="s">
        <v>29</v>
      </c>
      <c r="N31" s="3" t="s">
        <v>22</v>
      </c>
      <c r="O31" s="3" t="s">
        <v>16</v>
      </c>
      <c r="P31" s="3" t="s">
        <v>17</v>
      </c>
      <c r="Q31" s="3" t="s">
        <v>31</v>
      </c>
      <c r="R31" s="3" t="s">
        <v>33</v>
      </c>
      <c r="S31" s="3" t="s">
        <v>24</v>
      </c>
      <c r="T31" s="3" t="s">
        <v>4</v>
      </c>
      <c r="U31" s="3" t="s">
        <v>30</v>
      </c>
      <c r="V31" s="5"/>
      <c r="W31" s="6" t="s">
        <v>20</v>
      </c>
      <c r="X31" s="3" t="s">
        <v>29</v>
      </c>
      <c r="Y31" s="3" t="s">
        <v>17</v>
      </c>
      <c r="Z31" s="3" t="s">
        <v>27</v>
      </c>
      <c r="AA31" s="3" t="s">
        <v>18</v>
      </c>
      <c r="AB31" s="3" t="s">
        <v>19</v>
      </c>
      <c r="AC31" s="3" t="s">
        <v>28</v>
      </c>
      <c r="AD31" s="3" t="s">
        <v>30</v>
      </c>
      <c r="AE31" s="3"/>
      <c r="AF31" s="3"/>
      <c r="AG31" s="3"/>
      <c r="AH31" s="5"/>
      <c r="AI31" s="6" t="s">
        <v>35</v>
      </c>
      <c r="AJ31" s="3" t="s">
        <v>36</v>
      </c>
      <c r="AK31" s="3" t="s">
        <v>23</v>
      </c>
      <c r="AL31" s="3" t="s">
        <v>27</v>
      </c>
      <c r="AM31" s="3" t="s">
        <v>37</v>
      </c>
      <c r="AN31" s="3" t="s">
        <v>34</v>
      </c>
      <c r="AO31" s="3" t="s">
        <v>38</v>
      </c>
      <c r="AP31" s="3" t="s">
        <v>3</v>
      </c>
      <c r="AQ31" s="3" t="s">
        <v>30</v>
      </c>
      <c r="AR31" s="3"/>
      <c r="AS31" s="3"/>
      <c r="AT31" s="3"/>
      <c r="AU31" s="3"/>
      <c r="AV31" s="3"/>
      <c r="AW31" s="3"/>
      <c r="AX31" s="3"/>
      <c r="AY31" s="3"/>
      <c r="AZ31" s="5"/>
      <c r="BA31" s="6" t="s">
        <v>29</v>
      </c>
      <c r="BB31" s="3" t="s">
        <v>36</v>
      </c>
      <c r="BC31" s="3" t="s">
        <v>22</v>
      </c>
      <c r="BD31" s="3" t="s">
        <v>17</v>
      </c>
      <c r="BE31" s="3" t="s">
        <v>23</v>
      </c>
      <c r="BF31" s="3" t="s">
        <v>19</v>
      </c>
      <c r="BG31" s="3" t="s">
        <v>28</v>
      </c>
      <c r="BH31" s="3" t="s">
        <v>2</v>
      </c>
      <c r="BI31" s="3" t="s">
        <v>3</v>
      </c>
      <c r="BJ31" s="3" t="s">
        <v>4</v>
      </c>
      <c r="BK31" s="5"/>
      <c r="BL31" s="4"/>
      <c r="BM31" s="3"/>
      <c r="BN31" s="3"/>
      <c r="BO31" s="3"/>
      <c r="BP31" s="3"/>
      <c r="BQ31" s="3"/>
      <c r="BR31" s="3"/>
      <c r="BS31" s="3"/>
      <c r="BT31" s="3"/>
      <c r="BU31" s="5"/>
      <c r="BV31" s="4"/>
      <c r="BW31" s="3"/>
      <c r="BX31" s="3"/>
      <c r="BY31" s="3"/>
      <c r="BZ31" s="3"/>
      <c r="CA31" s="3"/>
      <c r="CB31" s="3"/>
      <c r="CC31" s="3"/>
      <c r="CD31" s="5"/>
      <c r="CE31" s="4"/>
      <c r="CF31" s="3"/>
      <c r="CG31" s="3"/>
      <c r="CH31" s="3"/>
      <c r="CI31" s="3"/>
      <c r="CJ31" s="3"/>
      <c r="CK31" s="3"/>
      <c r="CL31" s="3"/>
      <c r="CM31" s="5"/>
      <c r="CN31" s="4"/>
      <c r="CO31" s="3"/>
      <c r="CP31" s="3"/>
      <c r="CQ31" s="3"/>
      <c r="CR31" s="3"/>
      <c r="CS31" s="3"/>
      <c r="CT31" s="5"/>
      <c r="CU31" s="4"/>
      <c r="CV31" s="3"/>
      <c r="CW31" s="3"/>
      <c r="CX31" s="3"/>
      <c r="CY31" s="3"/>
      <c r="CZ31" s="3"/>
      <c r="DA31" s="3"/>
      <c r="DB31" s="5"/>
    </row>
    <row r="32" spans="1:106">
      <c r="A32" s="3">
        <v>31</v>
      </c>
      <c r="B32" s="4" t="s">
        <v>74</v>
      </c>
      <c r="C32" s="6" t="s">
        <v>14</v>
      </c>
      <c r="D32" s="3" t="s">
        <v>15</v>
      </c>
      <c r="E32" s="3" t="s">
        <v>17</v>
      </c>
      <c r="F32" s="3" t="s">
        <v>23</v>
      </c>
      <c r="G32" s="3" t="s">
        <v>37</v>
      </c>
      <c r="H32" s="3" t="s">
        <v>18</v>
      </c>
      <c r="I32" s="3" t="s">
        <v>2</v>
      </c>
      <c r="J32" s="3" t="s">
        <v>4</v>
      </c>
      <c r="K32" s="5"/>
      <c r="L32" s="6" t="s">
        <v>15</v>
      </c>
      <c r="M32" s="3" t="s">
        <v>25</v>
      </c>
      <c r="N32" s="3" t="s">
        <v>21</v>
      </c>
      <c r="O32" s="3" t="s">
        <v>18</v>
      </c>
      <c r="P32" s="3" t="s">
        <v>28</v>
      </c>
      <c r="Q32" s="3" t="s">
        <v>44</v>
      </c>
      <c r="R32" s="3"/>
      <c r="S32" s="3"/>
      <c r="T32" s="3"/>
      <c r="U32" s="3"/>
      <c r="V32" s="5"/>
      <c r="W32" s="6" t="s">
        <v>13</v>
      </c>
      <c r="X32" s="3" t="s">
        <v>16</v>
      </c>
      <c r="Y32" s="3" t="s">
        <v>23</v>
      </c>
      <c r="Z32" s="3" t="s">
        <v>37</v>
      </c>
      <c r="AA32" s="3" t="s">
        <v>30</v>
      </c>
      <c r="AB32" s="3"/>
      <c r="AC32" s="3"/>
      <c r="AD32" s="3"/>
      <c r="AE32" s="3"/>
      <c r="AF32" s="3"/>
      <c r="AG32" s="3"/>
      <c r="AH32" s="5"/>
      <c r="AI32" s="6" t="s">
        <v>42</v>
      </c>
      <c r="AJ32" s="3" t="s">
        <v>14</v>
      </c>
      <c r="AK32" s="3" t="s">
        <v>22</v>
      </c>
      <c r="AL32" s="3" t="s">
        <v>31</v>
      </c>
      <c r="AM32" s="3" t="s">
        <v>24</v>
      </c>
      <c r="AN32" s="3" t="s">
        <v>4</v>
      </c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5"/>
      <c r="BA32" s="6" t="s">
        <v>42</v>
      </c>
      <c r="BB32" s="3" t="s">
        <v>21</v>
      </c>
      <c r="BC32" s="3" t="s">
        <v>31</v>
      </c>
      <c r="BD32" s="3" t="s">
        <v>18</v>
      </c>
      <c r="BE32" s="3" t="s">
        <v>24</v>
      </c>
      <c r="BF32" s="3"/>
      <c r="BG32" s="3"/>
      <c r="BH32" s="3"/>
      <c r="BI32" s="3"/>
      <c r="BJ32" s="3"/>
      <c r="BK32" s="5"/>
      <c r="BL32" s="6" t="s">
        <v>15</v>
      </c>
      <c r="BM32" s="3" t="s">
        <v>25</v>
      </c>
      <c r="BN32" s="3" t="s">
        <v>26</v>
      </c>
      <c r="BO32" s="3" t="s">
        <v>28</v>
      </c>
      <c r="BP32" s="3"/>
      <c r="BQ32" s="3"/>
      <c r="BR32" s="3"/>
      <c r="BS32" s="3"/>
      <c r="BT32" s="3"/>
      <c r="BU32" s="5"/>
      <c r="BV32" s="4"/>
      <c r="BW32" s="3"/>
      <c r="BX32" s="3"/>
      <c r="BY32" s="3"/>
      <c r="BZ32" s="3"/>
      <c r="CA32" s="3"/>
      <c r="CB32" s="3"/>
      <c r="CC32" s="3"/>
      <c r="CD32" s="5"/>
      <c r="CE32" s="4"/>
      <c r="CF32" s="3"/>
      <c r="CG32" s="3"/>
      <c r="CH32" s="3"/>
      <c r="CI32" s="3"/>
      <c r="CJ32" s="3"/>
      <c r="CK32" s="3"/>
      <c r="CL32" s="3"/>
      <c r="CM32" s="5"/>
      <c r="CN32" s="4"/>
      <c r="CO32" s="3"/>
      <c r="CP32" s="3"/>
      <c r="CQ32" s="3"/>
      <c r="CR32" s="3"/>
      <c r="CS32" s="3"/>
      <c r="CT32" s="5"/>
      <c r="CU32" s="4"/>
      <c r="CV32" s="3"/>
      <c r="CW32" s="3"/>
      <c r="CX32" s="3"/>
      <c r="CY32" s="3"/>
      <c r="CZ32" s="3"/>
      <c r="DA32" s="3"/>
      <c r="DB32" s="5"/>
    </row>
    <row r="33" spans="1:106" ht="17" thickBot="1">
      <c r="A33" s="3">
        <v>32</v>
      </c>
      <c r="B33" s="7" t="s">
        <v>75</v>
      </c>
      <c r="C33" s="10" t="s">
        <v>29</v>
      </c>
      <c r="D33" s="8" t="s">
        <v>15</v>
      </c>
      <c r="E33" s="8" t="s">
        <v>17</v>
      </c>
      <c r="F33" s="8" t="s">
        <v>26</v>
      </c>
      <c r="G33" s="8" t="s">
        <v>18</v>
      </c>
      <c r="H33" s="8" t="s">
        <v>2</v>
      </c>
      <c r="I33" s="8"/>
      <c r="J33" s="8"/>
      <c r="K33" s="9"/>
      <c r="L33" s="10" t="s">
        <v>13</v>
      </c>
      <c r="M33" s="8" t="s">
        <v>14</v>
      </c>
      <c r="N33" s="8" t="s">
        <v>22</v>
      </c>
      <c r="O33" s="8" t="s">
        <v>23</v>
      </c>
      <c r="P33" s="8" t="s">
        <v>37</v>
      </c>
      <c r="Q33" s="8" t="s">
        <v>24</v>
      </c>
      <c r="R33" s="8" t="s">
        <v>2</v>
      </c>
      <c r="S33" s="8" t="s">
        <v>4</v>
      </c>
      <c r="T33" s="8"/>
      <c r="U33" s="8"/>
      <c r="V33" s="9"/>
      <c r="W33" s="10" t="s">
        <v>15</v>
      </c>
      <c r="X33" s="8" t="s">
        <v>22</v>
      </c>
      <c r="Y33" s="8" t="s">
        <v>25</v>
      </c>
      <c r="Z33" s="8" t="s">
        <v>31</v>
      </c>
      <c r="AA33" s="8" t="s">
        <v>33</v>
      </c>
      <c r="AB33" s="8" t="s">
        <v>4</v>
      </c>
      <c r="AC33" s="8" t="s">
        <v>30</v>
      </c>
      <c r="AD33" s="8"/>
      <c r="AE33" s="8"/>
      <c r="AF33" s="8"/>
      <c r="AG33" s="8"/>
      <c r="AH33" s="9"/>
      <c r="AI33" s="10" t="s">
        <v>13</v>
      </c>
      <c r="AJ33" s="8" t="s">
        <v>16</v>
      </c>
      <c r="AK33" s="8" t="s">
        <v>23</v>
      </c>
      <c r="AL33" s="8" t="s">
        <v>30</v>
      </c>
      <c r="AM33" s="8" t="s">
        <v>44</v>
      </c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9"/>
      <c r="BA33" s="10" t="s">
        <v>42</v>
      </c>
      <c r="BB33" s="8" t="s">
        <v>14</v>
      </c>
      <c r="BC33" s="8" t="s">
        <v>22</v>
      </c>
      <c r="BD33" s="8" t="s">
        <v>31</v>
      </c>
      <c r="BE33" s="8" t="s">
        <v>24</v>
      </c>
      <c r="BF33" s="8" t="s">
        <v>4</v>
      </c>
      <c r="BG33" s="8"/>
      <c r="BH33" s="8"/>
      <c r="BI33" s="8"/>
      <c r="BJ33" s="8"/>
      <c r="BK33" s="9"/>
      <c r="BL33" s="10" t="s">
        <v>42</v>
      </c>
      <c r="BM33" s="8" t="s">
        <v>21</v>
      </c>
      <c r="BN33" s="8" t="s">
        <v>26</v>
      </c>
      <c r="BO33" s="8" t="s">
        <v>31</v>
      </c>
      <c r="BP33" s="8" t="s">
        <v>18</v>
      </c>
      <c r="BQ33" s="8" t="s">
        <v>24</v>
      </c>
      <c r="BR33" s="8"/>
      <c r="BS33" s="8"/>
      <c r="BT33" s="8"/>
      <c r="BU33" s="9"/>
      <c r="BV33" s="10" t="s">
        <v>15</v>
      </c>
      <c r="BW33" s="8" t="s">
        <v>25</v>
      </c>
      <c r="BX33" s="8" t="s">
        <v>26</v>
      </c>
      <c r="BY33" s="8" t="s">
        <v>28</v>
      </c>
      <c r="BZ33" s="8"/>
      <c r="CA33" s="8"/>
      <c r="CB33" s="8"/>
      <c r="CC33" s="8"/>
      <c r="CD33" s="9"/>
      <c r="CE33" s="7"/>
      <c r="CF33" s="8"/>
      <c r="CG33" s="8"/>
      <c r="CH33" s="8"/>
      <c r="CI33" s="8"/>
      <c r="CJ33" s="8"/>
      <c r="CK33" s="8"/>
      <c r="CL33" s="8"/>
      <c r="CM33" s="9"/>
      <c r="CN33" s="7"/>
      <c r="CO33" s="8"/>
      <c r="CP33" s="8"/>
      <c r="CQ33" s="8"/>
      <c r="CR33" s="8"/>
      <c r="CS33" s="8"/>
      <c r="CT33" s="9"/>
      <c r="CU33" s="7"/>
      <c r="CV33" s="8"/>
      <c r="CW33" s="8"/>
      <c r="CX33" s="8"/>
      <c r="CY33" s="8"/>
      <c r="CZ33" s="8"/>
      <c r="DA33" s="8"/>
      <c r="DB33" s="9"/>
    </row>
  </sheetData>
  <mergeCells count="10">
    <mergeCell ref="BV1:CD1"/>
    <mergeCell ref="CE1:CM1"/>
    <mergeCell ref="CN1:CT1"/>
    <mergeCell ref="CU1:DB1"/>
    <mergeCell ref="C1:K1"/>
    <mergeCell ref="L1:V1"/>
    <mergeCell ref="W1:AH1"/>
    <mergeCell ref="AI1:AZ1"/>
    <mergeCell ref="BA1:BK1"/>
    <mergeCell ref="BL1:B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0FF0-B7EB-4CEA-952C-EFB258CA6944}">
  <sheetPr codeName="Hoja4"/>
  <dimension ref="A1:AQ62"/>
  <sheetViews>
    <sheetView zoomScale="120" zoomScaleNormal="120" workbookViewId="0">
      <pane xSplit="2" ySplit="2" topLeftCell="AI15" activePane="bottomRight" state="frozen"/>
      <selection pane="topRight" activeCell="C1" sqref="C1"/>
      <selection pane="bottomLeft" activeCell="A2" sqref="A2"/>
      <selection pane="bottomRight" activeCell="AJ23" sqref="AJ23"/>
    </sheetView>
  </sheetViews>
  <sheetFormatPr baseColWidth="10" defaultRowHeight="16"/>
  <cols>
    <col min="1" max="1" width="3.33203125" bestFit="1" customWidth="1"/>
    <col min="2" max="2" width="49.1640625" bestFit="1" customWidth="1"/>
  </cols>
  <sheetData>
    <row r="1" spans="1:10" ht="151" thickBot="1">
      <c r="C1" s="36" t="s">
        <v>143</v>
      </c>
      <c r="D1" s="37" t="s">
        <v>144</v>
      </c>
      <c r="E1" s="37" t="s">
        <v>145</v>
      </c>
      <c r="F1" s="37" t="s">
        <v>146</v>
      </c>
      <c r="G1" s="37" t="s">
        <v>147</v>
      </c>
      <c r="H1" s="37" t="s">
        <v>148</v>
      </c>
      <c r="I1" s="37" t="s">
        <v>150</v>
      </c>
      <c r="J1" s="37" t="s">
        <v>149</v>
      </c>
    </row>
    <row r="2" spans="1:10" ht="15.75" customHeight="1" thickBot="1">
      <c r="A2" s="2" t="s">
        <v>0</v>
      </c>
      <c r="B2" s="33" t="s">
        <v>151</v>
      </c>
      <c r="C2" s="179" t="s">
        <v>94</v>
      </c>
      <c r="D2" s="34" t="s">
        <v>95</v>
      </c>
      <c r="E2" s="34" t="s">
        <v>96</v>
      </c>
      <c r="F2" s="34" t="s">
        <v>97</v>
      </c>
      <c r="G2" s="34" t="s">
        <v>98</v>
      </c>
      <c r="H2" s="34" t="s">
        <v>99</v>
      </c>
      <c r="I2" s="34" t="s">
        <v>100</v>
      </c>
      <c r="J2" s="35" t="s">
        <v>72</v>
      </c>
    </row>
    <row r="3" spans="1:10">
      <c r="A3" s="195">
        <v>1</v>
      </c>
      <c r="B3" s="17" t="s">
        <v>80</v>
      </c>
      <c r="C3" s="193">
        <v>21</v>
      </c>
      <c r="D3" s="181">
        <v>7</v>
      </c>
      <c r="E3" s="181">
        <v>6</v>
      </c>
      <c r="F3" s="181">
        <v>13</v>
      </c>
      <c r="G3" s="181">
        <v>7</v>
      </c>
      <c r="H3" s="181">
        <v>11</v>
      </c>
      <c r="I3" s="181">
        <v>2</v>
      </c>
      <c r="J3" s="182">
        <v>9</v>
      </c>
    </row>
    <row r="4" spans="1:10">
      <c r="A4" s="195">
        <v>2</v>
      </c>
      <c r="B4" s="18" t="s">
        <v>82</v>
      </c>
      <c r="C4" s="186">
        <v>4</v>
      </c>
      <c r="D4" s="164">
        <v>2</v>
      </c>
      <c r="E4" s="164">
        <v>20</v>
      </c>
      <c r="F4" s="164">
        <v>17</v>
      </c>
      <c r="G4" s="164">
        <v>7</v>
      </c>
      <c r="H4" s="164">
        <v>4</v>
      </c>
      <c r="I4" s="164">
        <v>10</v>
      </c>
      <c r="J4" s="174">
        <v>5</v>
      </c>
    </row>
    <row r="5" spans="1:10">
      <c r="A5" s="195">
        <v>3</v>
      </c>
      <c r="B5" s="18" t="s">
        <v>81</v>
      </c>
      <c r="C5" s="186">
        <v>6</v>
      </c>
      <c r="D5" s="164">
        <v>11</v>
      </c>
      <c r="E5" s="164">
        <v>5</v>
      </c>
      <c r="F5" s="164">
        <v>3</v>
      </c>
      <c r="G5" s="164">
        <v>9</v>
      </c>
      <c r="H5" s="164">
        <v>2</v>
      </c>
      <c r="I5" s="164">
        <v>1</v>
      </c>
      <c r="J5" s="174">
        <v>4</v>
      </c>
    </row>
    <row r="6" spans="1:10">
      <c r="A6" s="195">
        <v>4</v>
      </c>
      <c r="B6" s="18" t="s">
        <v>79</v>
      </c>
      <c r="C6" s="186">
        <v>7</v>
      </c>
      <c r="D6" s="164">
        <v>1</v>
      </c>
      <c r="E6" s="164">
        <v>5</v>
      </c>
      <c r="F6" s="164">
        <v>4</v>
      </c>
      <c r="G6" s="164">
        <v>6</v>
      </c>
      <c r="H6" s="164">
        <v>24</v>
      </c>
      <c r="I6" s="164">
        <v>4</v>
      </c>
      <c r="J6" s="174">
        <v>6</v>
      </c>
    </row>
    <row r="7" spans="1:10">
      <c r="A7" s="195">
        <v>5</v>
      </c>
      <c r="B7" s="18" t="s">
        <v>77</v>
      </c>
      <c r="C7" s="186">
        <v>2</v>
      </c>
      <c r="D7" s="164">
        <v>0</v>
      </c>
      <c r="E7" s="164">
        <v>3</v>
      </c>
      <c r="F7" s="164">
        <v>1</v>
      </c>
      <c r="G7" s="164">
        <v>7</v>
      </c>
      <c r="H7" s="164">
        <v>4</v>
      </c>
      <c r="I7" s="164">
        <v>4</v>
      </c>
      <c r="J7" s="174">
        <v>4</v>
      </c>
    </row>
    <row r="8" spans="1:10">
      <c r="A8" s="195">
        <v>6</v>
      </c>
      <c r="B8" s="18" t="s">
        <v>51</v>
      </c>
      <c r="C8" s="186">
        <v>6</v>
      </c>
      <c r="D8" s="164">
        <v>0</v>
      </c>
      <c r="E8" s="164">
        <v>13</v>
      </c>
      <c r="F8" s="164">
        <v>12</v>
      </c>
      <c r="G8" s="164">
        <v>5</v>
      </c>
      <c r="H8" s="164">
        <v>3</v>
      </c>
      <c r="I8" s="164">
        <v>5</v>
      </c>
      <c r="J8" s="174">
        <v>3</v>
      </c>
    </row>
    <row r="9" spans="1:10">
      <c r="A9" s="195">
        <v>7</v>
      </c>
      <c r="B9" s="18" t="s">
        <v>83</v>
      </c>
      <c r="C9" s="186">
        <v>5</v>
      </c>
      <c r="D9" s="164">
        <v>1</v>
      </c>
      <c r="E9" s="164">
        <v>1</v>
      </c>
      <c r="F9" s="164">
        <v>5</v>
      </c>
      <c r="G9" s="164">
        <v>6</v>
      </c>
      <c r="H9" s="164">
        <v>4</v>
      </c>
      <c r="I9" s="164">
        <v>4</v>
      </c>
      <c r="J9" s="174">
        <v>5</v>
      </c>
    </row>
    <row r="10" spans="1:10">
      <c r="A10" s="195">
        <v>8</v>
      </c>
      <c r="B10" s="18" t="s">
        <v>75</v>
      </c>
      <c r="C10" s="186">
        <v>3</v>
      </c>
      <c r="D10" s="164">
        <v>2</v>
      </c>
      <c r="E10" s="164">
        <v>11</v>
      </c>
      <c r="F10" s="164">
        <v>10</v>
      </c>
      <c r="G10" s="164">
        <v>7</v>
      </c>
      <c r="H10" s="164">
        <v>1</v>
      </c>
      <c r="I10" s="164">
        <v>5</v>
      </c>
      <c r="J10" s="174">
        <v>3</v>
      </c>
    </row>
    <row r="11" spans="1:10" ht="17" thickBot="1">
      <c r="A11" s="196"/>
      <c r="B11" s="180" t="s">
        <v>155</v>
      </c>
      <c r="C11" s="186">
        <f t="shared" ref="C11:J11" si="0">SUM(C3:C10)</f>
        <v>54</v>
      </c>
      <c r="D11" s="164">
        <f t="shared" si="0"/>
        <v>24</v>
      </c>
      <c r="E11" s="164">
        <f t="shared" si="0"/>
        <v>64</v>
      </c>
      <c r="F11" s="164">
        <f t="shared" si="0"/>
        <v>65</v>
      </c>
      <c r="G11" s="164">
        <f t="shared" si="0"/>
        <v>54</v>
      </c>
      <c r="H11" s="164">
        <f t="shared" si="0"/>
        <v>53</v>
      </c>
      <c r="I11" s="164">
        <f t="shared" si="0"/>
        <v>35</v>
      </c>
      <c r="J11" s="174">
        <f t="shared" si="0"/>
        <v>39</v>
      </c>
    </row>
    <row r="12" spans="1:10">
      <c r="A12" s="197">
        <v>1</v>
      </c>
      <c r="B12" s="177"/>
      <c r="C12" s="183"/>
      <c r="D12" s="184"/>
      <c r="E12" s="184"/>
      <c r="F12" s="184"/>
      <c r="G12" s="184"/>
      <c r="H12" s="184"/>
      <c r="I12" s="184"/>
      <c r="J12" s="185"/>
    </row>
    <row r="13" spans="1:10">
      <c r="A13" s="198">
        <v>2</v>
      </c>
      <c r="B13" s="178" t="s">
        <v>84</v>
      </c>
      <c r="C13" s="186">
        <v>6</v>
      </c>
      <c r="D13" s="164">
        <v>11</v>
      </c>
      <c r="E13" s="164">
        <v>5</v>
      </c>
      <c r="F13" s="164">
        <v>3</v>
      </c>
      <c r="G13" s="164">
        <v>9</v>
      </c>
      <c r="H13" s="164">
        <v>2</v>
      </c>
      <c r="I13" s="164">
        <v>1</v>
      </c>
      <c r="J13" s="174">
        <v>3</v>
      </c>
    </row>
    <row r="14" spans="1:10">
      <c r="A14" s="195">
        <v>3</v>
      </c>
      <c r="B14" s="178" t="s">
        <v>73</v>
      </c>
      <c r="C14" s="186">
        <v>8</v>
      </c>
      <c r="D14" s="164">
        <v>2</v>
      </c>
      <c r="E14" s="164">
        <v>4</v>
      </c>
      <c r="F14" s="164">
        <v>8</v>
      </c>
      <c r="G14" s="164">
        <v>6</v>
      </c>
      <c r="H14" s="164">
        <v>7</v>
      </c>
      <c r="I14" s="164">
        <v>6</v>
      </c>
      <c r="J14" s="174">
        <v>3</v>
      </c>
    </row>
    <row r="15" spans="1:10" ht="17" thickBot="1">
      <c r="A15" s="196">
        <v>4</v>
      </c>
      <c r="B15" s="194" t="s">
        <v>71</v>
      </c>
      <c r="C15" s="187">
        <v>6</v>
      </c>
      <c r="D15" s="175">
        <v>4</v>
      </c>
      <c r="E15" s="175">
        <v>6</v>
      </c>
      <c r="F15" s="175">
        <v>6</v>
      </c>
      <c r="G15" s="175">
        <v>2</v>
      </c>
      <c r="H15" s="175">
        <v>2</v>
      </c>
      <c r="I15" s="175">
        <v>3</v>
      </c>
      <c r="J15" s="176">
        <v>7</v>
      </c>
    </row>
    <row r="16" spans="1:10">
      <c r="C16" s="16"/>
    </row>
    <row r="18" spans="1:43">
      <c r="A18" s="3">
        <v>1</v>
      </c>
      <c r="B18" t="s">
        <v>84</v>
      </c>
    </row>
    <row r="19" spans="1:43" ht="17" thickBot="1">
      <c r="A19" s="3">
        <v>2</v>
      </c>
      <c r="B19" t="s">
        <v>73</v>
      </c>
    </row>
    <row r="20" spans="1:43" ht="17" thickBot="1">
      <c r="A20" s="3">
        <v>3</v>
      </c>
      <c r="B20" t="s">
        <v>71</v>
      </c>
      <c r="C20" s="369" t="s">
        <v>177</v>
      </c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1"/>
      <c r="S20" s="381" t="s">
        <v>160</v>
      </c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  <c r="AI20" s="383"/>
      <c r="AJ20" s="372" t="s">
        <v>152</v>
      </c>
      <c r="AK20" s="373"/>
      <c r="AL20" s="373"/>
      <c r="AM20" s="373"/>
      <c r="AN20" s="373"/>
      <c r="AO20" s="373"/>
      <c r="AP20" s="373"/>
      <c r="AQ20" s="374"/>
    </row>
    <row r="21" spans="1:43" ht="17" customHeight="1" thickBot="1">
      <c r="C21" s="378" t="s">
        <v>177</v>
      </c>
      <c r="D21" s="379"/>
      <c r="E21" s="379"/>
      <c r="F21" s="379"/>
      <c r="G21" s="379"/>
      <c r="H21" s="379"/>
      <c r="I21" s="379"/>
      <c r="J21" s="380"/>
      <c r="K21" s="378" t="s">
        <v>184</v>
      </c>
      <c r="L21" s="379"/>
      <c r="M21" s="379"/>
      <c r="N21" s="379"/>
      <c r="O21" s="379"/>
      <c r="P21" s="379"/>
      <c r="Q21" s="379"/>
      <c r="R21" s="380"/>
      <c r="S21" s="384" t="s">
        <v>160</v>
      </c>
      <c r="T21" s="385"/>
      <c r="U21" s="385"/>
      <c r="V21" s="385"/>
      <c r="W21" s="385"/>
      <c r="X21" s="385"/>
      <c r="Y21" s="385"/>
      <c r="Z21" s="385"/>
      <c r="AA21" s="386"/>
      <c r="AB21" s="381" t="s">
        <v>184</v>
      </c>
      <c r="AC21" s="382"/>
      <c r="AD21" s="382"/>
      <c r="AE21" s="382"/>
      <c r="AF21" s="382"/>
      <c r="AG21" s="382"/>
      <c r="AH21" s="382"/>
      <c r="AI21" s="383"/>
      <c r="AJ21" s="375"/>
      <c r="AK21" s="376"/>
      <c r="AL21" s="376"/>
      <c r="AM21" s="376"/>
      <c r="AN21" s="376"/>
      <c r="AO21" s="376"/>
      <c r="AP21" s="376"/>
      <c r="AQ21" s="377"/>
    </row>
    <row r="22" spans="1:43" ht="17" customHeight="1" thickBot="1">
      <c r="A22" s="20" t="s">
        <v>0</v>
      </c>
      <c r="B22" s="21" t="s">
        <v>93</v>
      </c>
      <c r="C22" s="188" t="s">
        <v>94</v>
      </c>
      <c r="D22" s="189" t="s">
        <v>95</v>
      </c>
      <c r="E22" s="189" t="s">
        <v>96</v>
      </c>
      <c r="F22" s="189" t="s">
        <v>97</v>
      </c>
      <c r="G22" s="189" t="s">
        <v>98</v>
      </c>
      <c r="H22" s="189" t="s">
        <v>99</v>
      </c>
      <c r="I22" s="189" t="s">
        <v>100</v>
      </c>
      <c r="J22" s="190" t="s">
        <v>72</v>
      </c>
      <c r="K22" s="107" t="s">
        <v>94</v>
      </c>
      <c r="L22" s="108" t="s">
        <v>95</v>
      </c>
      <c r="M22" s="108" t="s">
        <v>96</v>
      </c>
      <c r="N22" s="108" t="s">
        <v>97</v>
      </c>
      <c r="O22" s="108" t="s">
        <v>98</v>
      </c>
      <c r="P22" s="108" t="s">
        <v>99</v>
      </c>
      <c r="Q22" s="108" t="s">
        <v>100</v>
      </c>
      <c r="R22" s="112" t="s">
        <v>72</v>
      </c>
      <c r="S22" s="191" t="s">
        <v>200</v>
      </c>
      <c r="T22" s="110" t="s">
        <v>94</v>
      </c>
      <c r="U22" s="108" t="s">
        <v>95</v>
      </c>
      <c r="V22" s="108" t="s">
        <v>96</v>
      </c>
      <c r="W22" s="108" t="s">
        <v>97</v>
      </c>
      <c r="X22" s="108" t="s">
        <v>98</v>
      </c>
      <c r="Y22" s="108" t="s">
        <v>99</v>
      </c>
      <c r="Z22" s="108" t="s">
        <v>100</v>
      </c>
      <c r="AA22" s="111" t="s">
        <v>72</v>
      </c>
      <c r="AB22" s="113" t="s">
        <v>94</v>
      </c>
      <c r="AC22" s="109" t="s">
        <v>95</v>
      </c>
      <c r="AD22" s="109" t="s">
        <v>96</v>
      </c>
      <c r="AE22" s="109" t="s">
        <v>97</v>
      </c>
      <c r="AF22" s="109" t="s">
        <v>98</v>
      </c>
      <c r="AG22" s="109" t="s">
        <v>99</v>
      </c>
      <c r="AH22" s="109" t="s">
        <v>100</v>
      </c>
      <c r="AI22" s="114" t="s">
        <v>72</v>
      </c>
      <c r="AJ22" s="102" t="s">
        <v>94</v>
      </c>
      <c r="AK22" s="103" t="s">
        <v>95</v>
      </c>
      <c r="AL22" s="103" t="s">
        <v>96</v>
      </c>
      <c r="AM22" s="103" t="s">
        <v>97</v>
      </c>
      <c r="AN22" s="103" t="s">
        <v>98</v>
      </c>
      <c r="AO22" s="103" t="s">
        <v>99</v>
      </c>
      <c r="AP22" s="103" t="s">
        <v>100</v>
      </c>
      <c r="AQ22" s="104" t="s">
        <v>72</v>
      </c>
    </row>
    <row r="23" spans="1:43">
      <c r="A23" s="25">
        <v>1</v>
      </c>
      <c r="B23" s="143" t="str">
        <f>PERFIL_1_ESO!B14</f>
        <v>Alumno/a 1</v>
      </c>
      <c r="C23" s="141">
        <f>$C$11</f>
        <v>54</v>
      </c>
      <c r="D23" s="142">
        <f>$D$11</f>
        <v>24</v>
      </c>
      <c r="E23" s="142">
        <f>$E$11</f>
        <v>64</v>
      </c>
      <c r="F23" s="142">
        <f>$F$11</f>
        <v>65</v>
      </c>
      <c r="G23" s="142">
        <f>$G$11</f>
        <v>54</v>
      </c>
      <c r="H23" s="142">
        <f>$H$11</f>
        <v>53</v>
      </c>
      <c r="I23" s="142">
        <f>$I$11</f>
        <v>35</v>
      </c>
      <c r="J23" s="142">
        <f>$J$11</f>
        <v>39</v>
      </c>
      <c r="K23" s="152">
        <f>PERFIL_1_ESO!C14*'1º ESO'!C$3+PERFIL_1_ESO!K14*'1º ESO'!C$4+PERFIL_1_ESO!S14*'1º ESO'!C$5+PERFIL_1_ESO!AA14*'1º ESO'!C$6+PERFIL_1_ESO!AI14*'1º ESO'!C$7+PERFIL_1_ESO!AQ14*'1º ESO'!C$8+PERFIL_1_ESO!AY14*'1º ESO'!C$9+PERFIL_1_ESO!BG14*'1º ESO'!C$10</f>
        <v>270</v>
      </c>
      <c r="L23" s="151">
        <f>PERFIL_1_ESO!D14*'1º ESO'!D$3+PERFIL_1_ESO!L14*'1º ESO'!D$4+PERFIL_1_ESO!T14*'1º ESO'!D$5+PERFIL_1_ESO!AB14*'1º ESO'!D$6+PERFIL_1_ESO!AJ14*'1º ESO'!D$7+PERFIL_1_ESO!AR14*'1º ESO'!D$8+PERFIL_1_ESO!AZ14*'1º ESO'!D$9+PERFIL_1_ESO!BH14*'1º ESO'!D$10</f>
        <v>120</v>
      </c>
      <c r="M23" s="151">
        <f>PERFIL_1_ESO!E14*'1º ESO'!E$3+PERFIL_1_ESO!M14*'1º ESO'!E$4+PERFIL_1_ESO!U14*'1º ESO'!E$5+PERFIL_1_ESO!AC14*'1º ESO'!E$6+PERFIL_1_ESO!AK14*'1º ESO'!E$7+PERFIL_1_ESO!AS14*'1º ESO'!E$8+PERFIL_1_ESO!BA14*'1º ESO'!E$9+PERFIL_1_ESO!BI14*'1º ESO'!E$10</f>
        <v>320</v>
      </c>
      <c r="N23" s="151">
        <f>PERFIL_1_ESO!F14*'1º ESO'!F$3+PERFIL_1_ESO!N14*'1º ESO'!F$4+PERFIL_1_ESO!V14*'1º ESO'!F$5+PERFIL_1_ESO!AD14*'1º ESO'!F$6+PERFIL_1_ESO!AL14*'1º ESO'!F$7+PERFIL_1_ESO!AT14*'1º ESO'!F$8+PERFIL_1_ESO!BB14*'1º ESO'!F$9+PERFIL_1_ESO!BJ14*'1º ESO'!F$10</f>
        <v>325</v>
      </c>
      <c r="O23" s="151">
        <f>PERFIL_1_ESO!G14*'1º ESO'!G$3+PERFIL_1_ESO!O14*'1º ESO'!G$4+PERFIL_1_ESO!W14*'1º ESO'!G$5+PERFIL_1_ESO!AE14*'1º ESO'!G$6+PERFIL_1_ESO!AM14*'1º ESO'!G$7+PERFIL_1_ESO!AU14*'1º ESO'!G$8+PERFIL_1_ESO!BC14*'1º ESO'!G$9+PERFIL_1_ESO!BK14*'1º ESO'!G$10</f>
        <v>270</v>
      </c>
      <c r="P23" s="151">
        <f>PERFIL_1_ESO!H14*'1º ESO'!H$3+PERFIL_1_ESO!P14*'1º ESO'!H$4+PERFIL_1_ESO!X14*'1º ESO'!H$5+PERFIL_1_ESO!AF14*'1º ESO'!H$6+PERFIL_1_ESO!AN14*'1º ESO'!H$7+PERFIL_1_ESO!AV14*'1º ESO'!H$8+PERFIL_1_ESO!BD14*'1º ESO'!H$9+PERFIL_1_ESO!BL14*'1º ESO'!H$10</f>
        <v>265</v>
      </c>
      <c r="Q23" s="151">
        <f>PERFIL_1_ESO!I14*'1º ESO'!I$3+PERFIL_1_ESO!Q14*'1º ESO'!I$4+PERFIL_1_ESO!Y14*'1º ESO'!I$5+PERFIL_1_ESO!AG14*'1º ESO'!I$6+PERFIL_1_ESO!AO14*'1º ESO'!I$7+PERFIL_1_ESO!AW14*'1º ESO'!I$8+PERFIL_1_ESO!BE14*'1º ESO'!I$9+PERFIL_1_ESO!BM14*'1º ESO'!I$10</f>
        <v>175</v>
      </c>
      <c r="R23" s="153">
        <f>PERFIL_1_ESO!J14*'1º ESO'!J$3+PERFIL_1_ESO!R14*'1º ESO'!J$4+PERFIL_1_ESO!Z14*'1º ESO'!J$5+PERFIL_1_ESO!AH14*'1º ESO'!J$6+PERFIL_1_ESO!AP14*'1º ESO'!J$7+PERFIL_1_ESO!AX14*'1º ESO'!J$8+PERFIL_1_ESO!BF14*'1º ESO'!J$9+PERFIL_1_ESO!BN14*'1º ESO'!J$10</f>
        <v>195</v>
      </c>
      <c r="S23" s="159">
        <f>IF(PERFIL_1_ESO!BO14='1º ESO'!$B$12,1,IF(PERFIL_1_ESO!BO14='1º ESO'!$B$13,2,IF(PERFIL_1_ESO!BO14='1º ESO'!$B$14,3,4)))</f>
        <v>2</v>
      </c>
      <c r="T23" s="159">
        <f>VLOOKUP($S23,$A$12:$J$15,3)</f>
        <v>6</v>
      </c>
      <c r="U23" s="160">
        <f>VLOOKUP($S23,$A$12:$J$15,4)</f>
        <v>11</v>
      </c>
      <c r="V23" s="160">
        <f>VLOOKUP($S23,$A$12:$J$15,5)</f>
        <v>5</v>
      </c>
      <c r="W23" s="160">
        <f>VLOOKUP($S23,$A$12:$J$15,6)</f>
        <v>3</v>
      </c>
      <c r="X23" s="160">
        <f>VLOOKUP($S23,$A$12:$J$15,7)</f>
        <v>9</v>
      </c>
      <c r="Y23" s="160">
        <f>VLOOKUP($S23,$A$12:$J$15,8)</f>
        <v>2</v>
      </c>
      <c r="Z23" s="160">
        <f>VLOOKUP($S23,$A$12:$J$15,9)</f>
        <v>1</v>
      </c>
      <c r="AA23" s="166">
        <f>VLOOKUP($S23,$A$12:$J$15,10)</f>
        <v>3</v>
      </c>
      <c r="AB23" s="151">
        <f>PERFIL_1_ESO!BP14*'1º ESO'!T23</f>
        <v>30</v>
      </c>
      <c r="AC23" s="151">
        <f>PERFIL_1_ESO!BQ14*'1º ESO'!U23</f>
        <v>55</v>
      </c>
      <c r="AD23" s="151">
        <f>PERFIL_1_ESO!BR14*'1º ESO'!V23</f>
        <v>25</v>
      </c>
      <c r="AE23" s="151">
        <f>PERFIL_1_ESO!BS14*'1º ESO'!W23</f>
        <v>15</v>
      </c>
      <c r="AF23" s="151">
        <f>PERFIL_1_ESO!BT14*'1º ESO'!X23</f>
        <v>45</v>
      </c>
      <c r="AG23" s="151">
        <f>PERFIL_1_ESO!BU14*'1º ESO'!Y23</f>
        <v>10</v>
      </c>
      <c r="AH23" s="151">
        <f>PERFIL_1_ESO!BV14*'1º ESO'!Z23</f>
        <v>5</v>
      </c>
      <c r="AI23" s="153">
        <f>PERFIL_1_ESO!BW14*'1º ESO'!AA23</f>
        <v>15</v>
      </c>
      <c r="AJ23" s="151">
        <f t="shared" ref="AJ23:AJ62" si="1">(K23+AB23)/(C23+T23)</f>
        <v>5</v>
      </c>
      <c r="AK23" s="151">
        <f t="shared" ref="AK23:AK62" si="2">(L23+AC23)/(D23+U23)</f>
        <v>5</v>
      </c>
      <c r="AL23" s="151">
        <f t="shared" ref="AL23:AL62" si="3">(M23+AD23)/(E23+V23)</f>
        <v>5</v>
      </c>
      <c r="AM23" s="151">
        <f t="shared" ref="AM23:AM62" si="4">(N23+AE23)/(F23+W23)</f>
        <v>5</v>
      </c>
      <c r="AN23" s="151">
        <f t="shared" ref="AN23:AN62" si="5">(O23+AF23)/(G23+X23)</f>
        <v>5</v>
      </c>
      <c r="AO23" s="151">
        <f t="shared" ref="AO23:AO62" si="6">(P23+AG23)/(H23+Y23)</f>
        <v>5</v>
      </c>
      <c r="AP23" s="151">
        <f t="shared" ref="AP23:AP62" si="7">(Q23+AH23)/(I23+Z23)</f>
        <v>5</v>
      </c>
      <c r="AQ23" s="153">
        <f t="shared" ref="AQ23:AQ62" si="8">(R23+AI23)/(J23+AA23)</f>
        <v>5</v>
      </c>
    </row>
    <row r="24" spans="1:43">
      <c r="A24" s="27">
        <v>2</v>
      </c>
      <c r="B24" s="144" t="str">
        <f>PERFIL_1_ESO!B15</f>
        <v>Alumno/a 2</v>
      </c>
      <c r="C24" s="148">
        <f t="shared" ref="C24:C62" si="9">$C$11</f>
        <v>54</v>
      </c>
      <c r="D24" s="147">
        <f t="shared" ref="D24:D62" si="10">$D$11</f>
        <v>24</v>
      </c>
      <c r="E24" s="147">
        <f t="shared" ref="E24:E62" si="11">$E$11</f>
        <v>64</v>
      </c>
      <c r="F24" s="147">
        <f t="shared" ref="F24:F62" si="12">$F$11</f>
        <v>65</v>
      </c>
      <c r="G24" s="147">
        <f t="shared" ref="G24:G62" si="13">$G$11</f>
        <v>54</v>
      </c>
      <c r="H24" s="147">
        <f t="shared" ref="H24:H62" si="14">$H$11</f>
        <v>53</v>
      </c>
      <c r="I24" s="147">
        <f t="shared" ref="I24:I62" si="15">$I$11</f>
        <v>35</v>
      </c>
      <c r="J24" s="147">
        <f t="shared" ref="J24:J62" si="16">$J$11</f>
        <v>39</v>
      </c>
      <c r="K24" s="154">
        <f>PERFIL_1_ESO!C15*'1º ESO'!C$3+PERFIL_1_ESO!K15*'1º ESO'!C$4+PERFIL_1_ESO!S15*'1º ESO'!C$5+PERFIL_1_ESO!AA15*'1º ESO'!C$6+PERFIL_1_ESO!AI15*'1º ESO'!C$7+PERFIL_1_ESO!AQ15*'1º ESO'!C$8+PERFIL_1_ESO!AY15*'1º ESO'!C$9+PERFIL_1_ESO!BG15*'1º ESO'!C$10</f>
        <v>0</v>
      </c>
      <c r="L24" s="68">
        <f>PERFIL_1_ESO!D15*'1º ESO'!D$3+PERFIL_1_ESO!L15*'1º ESO'!D$4+PERFIL_1_ESO!T15*'1º ESO'!D$5+PERFIL_1_ESO!AB15*'1º ESO'!D$6+PERFIL_1_ESO!AJ15*'1º ESO'!D$7+PERFIL_1_ESO!AR15*'1º ESO'!D$8+PERFIL_1_ESO!AZ15*'1º ESO'!D$9+PERFIL_1_ESO!BH15*'1º ESO'!D$10</f>
        <v>0</v>
      </c>
      <c r="M24" s="68">
        <f>PERFIL_1_ESO!E15*'1º ESO'!E$3+PERFIL_1_ESO!M15*'1º ESO'!E$4+PERFIL_1_ESO!U15*'1º ESO'!E$5+PERFIL_1_ESO!AC15*'1º ESO'!E$6+PERFIL_1_ESO!AK15*'1º ESO'!E$7+PERFIL_1_ESO!AS15*'1º ESO'!E$8+PERFIL_1_ESO!BA15*'1º ESO'!E$9+PERFIL_1_ESO!BI15*'1º ESO'!E$10</f>
        <v>0</v>
      </c>
      <c r="N24" s="68">
        <f>PERFIL_1_ESO!F15*'1º ESO'!F$3+PERFIL_1_ESO!N15*'1º ESO'!F$4+PERFIL_1_ESO!V15*'1º ESO'!F$5+PERFIL_1_ESO!AD15*'1º ESO'!F$6+PERFIL_1_ESO!AL15*'1º ESO'!F$7+PERFIL_1_ESO!AT15*'1º ESO'!F$8+PERFIL_1_ESO!BB15*'1º ESO'!F$9+PERFIL_1_ESO!BJ15*'1º ESO'!F$10</f>
        <v>0</v>
      </c>
      <c r="O24" s="68">
        <f>PERFIL_1_ESO!G15*'1º ESO'!G$3+PERFIL_1_ESO!O15*'1º ESO'!G$4+PERFIL_1_ESO!W15*'1º ESO'!G$5+PERFIL_1_ESO!AE15*'1º ESO'!G$6+PERFIL_1_ESO!AM15*'1º ESO'!G$7+PERFIL_1_ESO!AU15*'1º ESO'!G$8+PERFIL_1_ESO!BC15*'1º ESO'!G$9+PERFIL_1_ESO!BK15*'1º ESO'!G$10</f>
        <v>0</v>
      </c>
      <c r="P24" s="68">
        <f>PERFIL_1_ESO!H15*'1º ESO'!H$3+PERFIL_1_ESO!P15*'1º ESO'!H$4+PERFIL_1_ESO!X15*'1º ESO'!H$5+PERFIL_1_ESO!AF15*'1º ESO'!H$6+PERFIL_1_ESO!AN15*'1º ESO'!H$7+PERFIL_1_ESO!AV15*'1º ESO'!H$8+PERFIL_1_ESO!BD15*'1º ESO'!H$9+PERFIL_1_ESO!BL15*'1º ESO'!H$10</f>
        <v>0</v>
      </c>
      <c r="Q24" s="68">
        <f>PERFIL_1_ESO!I15*'1º ESO'!I$3+PERFIL_1_ESO!Q15*'1º ESO'!I$4+PERFIL_1_ESO!Y15*'1º ESO'!I$5+PERFIL_1_ESO!AG15*'1º ESO'!I$6+PERFIL_1_ESO!AO15*'1º ESO'!I$7+PERFIL_1_ESO!AW15*'1º ESO'!I$8+PERFIL_1_ESO!BE15*'1º ESO'!I$9+PERFIL_1_ESO!BM15*'1º ESO'!I$10</f>
        <v>0</v>
      </c>
      <c r="R24" s="155">
        <f>PERFIL_1_ESO!J15*'1º ESO'!J$3+PERFIL_1_ESO!R15*'1º ESO'!J$4+PERFIL_1_ESO!Z15*'1º ESO'!J$5+PERFIL_1_ESO!AH15*'1º ESO'!J$6+PERFIL_1_ESO!AP15*'1º ESO'!J$7+PERFIL_1_ESO!AX15*'1º ESO'!J$8+PERFIL_1_ESO!BF15*'1º ESO'!J$9+PERFIL_1_ESO!BN15*'1º ESO'!J$10</f>
        <v>0</v>
      </c>
      <c r="S24" s="161">
        <f>IF(PERFIL_1_ESO!BO15='1º ESO'!$B$12,1,IF(PERFIL_1_ESO!BO15='1º ESO'!$B$13,2,IF(PERFIL_1_ESO!BO15='1º ESO'!$B$14,3,4)))</f>
        <v>3</v>
      </c>
      <c r="T24" s="161">
        <f t="shared" ref="T24:T62" si="17">VLOOKUP($S24,$A$12:$J$15,3)</f>
        <v>8</v>
      </c>
      <c r="U24" s="32">
        <f t="shared" ref="U24:U62" si="18">VLOOKUP($S24,$A$12:$J$15,4)</f>
        <v>2</v>
      </c>
      <c r="V24" s="32">
        <f t="shared" ref="V24:V62" si="19">VLOOKUP($S24,$A$12:$J$15,5)</f>
        <v>4</v>
      </c>
      <c r="W24" s="32">
        <f t="shared" ref="W24:W62" si="20">VLOOKUP($S24,$A$12:$J$15,6)</f>
        <v>8</v>
      </c>
      <c r="X24" s="32">
        <f t="shared" ref="X24:X62" si="21">VLOOKUP($S24,$A$12:$J$15,7)</f>
        <v>6</v>
      </c>
      <c r="Y24" s="32">
        <f t="shared" ref="Y24:Y62" si="22">VLOOKUP($S24,$A$12:$J$15,8)</f>
        <v>7</v>
      </c>
      <c r="Z24" s="32">
        <f t="shared" ref="Z24:Z62" si="23">VLOOKUP($S24,$A$12:$J$15,9)</f>
        <v>6</v>
      </c>
      <c r="AA24" s="167">
        <f t="shared" ref="AA24:AA62" si="24">VLOOKUP($S24,$A$12:$J$15,10)</f>
        <v>3</v>
      </c>
      <c r="AB24" s="68">
        <f>PERFIL_1_ESO!BP15*'1º ESO'!T24</f>
        <v>0</v>
      </c>
      <c r="AC24" s="68">
        <f>PERFIL_1_ESO!BQ15*'1º ESO'!U24</f>
        <v>0</v>
      </c>
      <c r="AD24" s="68">
        <f>PERFIL_1_ESO!BR15*'1º ESO'!V24</f>
        <v>0</v>
      </c>
      <c r="AE24" s="68">
        <f>PERFIL_1_ESO!BS15*'1º ESO'!W24</f>
        <v>0</v>
      </c>
      <c r="AF24" s="68">
        <f>PERFIL_1_ESO!BT15*'1º ESO'!X24</f>
        <v>0</v>
      </c>
      <c r="AG24" s="68">
        <f>PERFIL_1_ESO!BU15*'1º ESO'!Y24</f>
        <v>0</v>
      </c>
      <c r="AH24" s="68">
        <f>PERFIL_1_ESO!BV15*'1º ESO'!Z24</f>
        <v>0</v>
      </c>
      <c r="AI24" s="155">
        <f>PERFIL_1_ESO!BW15*'1º ESO'!AA24</f>
        <v>0</v>
      </c>
      <c r="AJ24" s="68">
        <f t="shared" si="1"/>
        <v>0</v>
      </c>
      <c r="AK24" s="68">
        <f t="shared" si="2"/>
        <v>0</v>
      </c>
      <c r="AL24" s="68">
        <f t="shared" si="3"/>
        <v>0</v>
      </c>
      <c r="AM24" s="68">
        <f t="shared" si="4"/>
        <v>0</v>
      </c>
      <c r="AN24" s="68">
        <f t="shared" si="5"/>
        <v>0</v>
      </c>
      <c r="AO24" s="68">
        <f t="shared" si="6"/>
        <v>0</v>
      </c>
      <c r="AP24" s="68">
        <f t="shared" si="7"/>
        <v>0</v>
      </c>
      <c r="AQ24" s="155">
        <f t="shared" si="8"/>
        <v>0</v>
      </c>
    </row>
    <row r="25" spans="1:43" ht="17" thickBot="1">
      <c r="A25" s="29">
        <v>3</v>
      </c>
      <c r="B25" s="145" t="str">
        <f>PERFIL_1_ESO!B16</f>
        <v>Alumno/a 3</v>
      </c>
      <c r="C25" s="148">
        <f t="shared" si="9"/>
        <v>54</v>
      </c>
      <c r="D25" s="147">
        <f t="shared" si="10"/>
        <v>24</v>
      </c>
      <c r="E25" s="147">
        <f t="shared" si="11"/>
        <v>64</v>
      </c>
      <c r="F25" s="147">
        <f t="shared" si="12"/>
        <v>65</v>
      </c>
      <c r="G25" s="147">
        <f t="shared" si="13"/>
        <v>54</v>
      </c>
      <c r="H25" s="147">
        <f t="shared" si="14"/>
        <v>53</v>
      </c>
      <c r="I25" s="147">
        <f t="shared" si="15"/>
        <v>35</v>
      </c>
      <c r="J25" s="147">
        <f t="shared" si="16"/>
        <v>39</v>
      </c>
      <c r="K25" s="154">
        <f>PERFIL_1_ESO!C16*'1º ESO'!C$3+PERFIL_1_ESO!K16*'1º ESO'!C$4+PERFIL_1_ESO!S16*'1º ESO'!C$5+PERFIL_1_ESO!AA16*'1º ESO'!C$6+PERFIL_1_ESO!AI16*'1º ESO'!C$7+PERFIL_1_ESO!AQ16*'1º ESO'!C$8+PERFIL_1_ESO!AY16*'1º ESO'!C$9+PERFIL_1_ESO!BG16*'1º ESO'!C$10</f>
        <v>0</v>
      </c>
      <c r="L25" s="68">
        <f>PERFIL_1_ESO!D16*'1º ESO'!D$3+PERFIL_1_ESO!L16*'1º ESO'!D$4+PERFIL_1_ESO!T16*'1º ESO'!D$5+PERFIL_1_ESO!AB16*'1º ESO'!D$6+PERFIL_1_ESO!AJ16*'1º ESO'!D$7+PERFIL_1_ESO!AR16*'1º ESO'!D$8+PERFIL_1_ESO!AZ16*'1º ESO'!D$9+PERFIL_1_ESO!BH16*'1º ESO'!D$10</f>
        <v>0</v>
      </c>
      <c r="M25" s="68">
        <f>PERFIL_1_ESO!E16*'1º ESO'!E$3+PERFIL_1_ESO!M16*'1º ESO'!E$4+PERFIL_1_ESO!U16*'1º ESO'!E$5+PERFIL_1_ESO!AC16*'1º ESO'!E$6+PERFIL_1_ESO!AK16*'1º ESO'!E$7+PERFIL_1_ESO!AS16*'1º ESO'!E$8+PERFIL_1_ESO!BA16*'1º ESO'!E$9+PERFIL_1_ESO!BI16*'1º ESO'!E$10</f>
        <v>0</v>
      </c>
      <c r="N25" s="68">
        <f>PERFIL_1_ESO!F16*'1º ESO'!F$3+PERFIL_1_ESO!N16*'1º ESO'!F$4+PERFIL_1_ESO!V16*'1º ESO'!F$5+PERFIL_1_ESO!AD16*'1º ESO'!F$6+PERFIL_1_ESO!AL16*'1º ESO'!F$7+PERFIL_1_ESO!AT16*'1º ESO'!F$8+PERFIL_1_ESO!BB16*'1º ESO'!F$9+PERFIL_1_ESO!BJ16*'1º ESO'!F$10</f>
        <v>0</v>
      </c>
      <c r="O25" s="68">
        <f>PERFIL_1_ESO!G16*'1º ESO'!G$3+PERFIL_1_ESO!O16*'1º ESO'!G$4+PERFIL_1_ESO!W16*'1º ESO'!G$5+PERFIL_1_ESO!AE16*'1º ESO'!G$6+PERFIL_1_ESO!AM16*'1º ESO'!G$7+PERFIL_1_ESO!AU16*'1º ESO'!G$8+PERFIL_1_ESO!BC16*'1º ESO'!G$9+PERFIL_1_ESO!BK16*'1º ESO'!G$10</f>
        <v>0</v>
      </c>
      <c r="P25" s="68">
        <f>PERFIL_1_ESO!H16*'1º ESO'!H$3+PERFIL_1_ESO!P16*'1º ESO'!H$4+PERFIL_1_ESO!X16*'1º ESO'!H$5+PERFIL_1_ESO!AF16*'1º ESO'!H$6+PERFIL_1_ESO!AN16*'1º ESO'!H$7+PERFIL_1_ESO!AV16*'1º ESO'!H$8+PERFIL_1_ESO!BD16*'1º ESO'!H$9+PERFIL_1_ESO!BL16*'1º ESO'!H$10</f>
        <v>0</v>
      </c>
      <c r="Q25" s="68">
        <f>PERFIL_1_ESO!I16*'1º ESO'!I$3+PERFIL_1_ESO!Q16*'1º ESO'!I$4+PERFIL_1_ESO!Y16*'1º ESO'!I$5+PERFIL_1_ESO!AG16*'1º ESO'!I$6+PERFIL_1_ESO!AO16*'1º ESO'!I$7+PERFIL_1_ESO!AW16*'1º ESO'!I$8+PERFIL_1_ESO!BE16*'1º ESO'!I$9+PERFIL_1_ESO!BM16*'1º ESO'!I$10</f>
        <v>0</v>
      </c>
      <c r="R25" s="155">
        <f>PERFIL_1_ESO!J16*'1º ESO'!J$3+PERFIL_1_ESO!R16*'1º ESO'!J$4+PERFIL_1_ESO!Z16*'1º ESO'!J$5+PERFIL_1_ESO!AH16*'1º ESO'!J$6+PERFIL_1_ESO!AP16*'1º ESO'!J$7+PERFIL_1_ESO!AX16*'1º ESO'!J$8+PERFIL_1_ESO!BF16*'1º ESO'!J$9+PERFIL_1_ESO!BN16*'1º ESO'!J$10</f>
        <v>0</v>
      </c>
      <c r="S25" s="161">
        <f>IF(PERFIL_1_ESO!BO16='1º ESO'!$B$12,1,IF(PERFIL_1_ESO!BO16='1º ESO'!$B$13,2,IF(PERFIL_1_ESO!BO16='1º ESO'!$B$14,3,4)))</f>
        <v>4</v>
      </c>
      <c r="T25" s="161">
        <f t="shared" si="17"/>
        <v>6</v>
      </c>
      <c r="U25" s="32">
        <f t="shared" si="18"/>
        <v>4</v>
      </c>
      <c r="V25" s="32">
        <f t="shared" si="19"/>
        <v>6</v>
      </c>
      <c r="W25" s="32">
        <f t="shared" si="20"/>
        <v>6</v>
      </c>
      <c r="X25" s="32">
        <f t="shared" si="21"/>
        <v>2</v>
      </c>
      <c r="Y25" s="32">
        <f t="shared" si="22"/>
        <v>2</v>
      </c>
      <c r="Z25" s="32">
        <f t="shared" si="23"/>
        <v>3</v>
      </c>
      <c r="AA25" s="167">
        <f t="shared" si="24"/>
        <v>7</v>
      </c>
      <c r="AB25" s="68">
        <f>PERFIL_1_ESO!BP16*'1º ESO'!T25</f>
        <v>0</v>
      </c>
      <c r="AC25" s="68">
        <f>PERFIL_1_ESO!BQ16*'1º ESO'!U25</f>
        <v>0</v>
      </c>
      <c r="AD25" s="68">
        <f>PERFIL_1_ESO!BR16*'1º ESO'!V25</f>
        <v>0</v>
      </c>
      <c r="AE25" s="68">
        <f>PERFIL_1_ESO!BS16*'1º ESO'!W25</f>
        <v>0</v>
      </c>
      <c r="AF25" s="68">
        <f>PERFIL_1_ESO!BT16*'1º ESO'!X25</f>
        <v>0</v>
      </c>
      <c r="AG25" s="68">
        <f>PERFIL_1_ESO!BU16*'1º ESO'!Y25</f>
        <v>0</v>
      </c>
      <c r="AH25" s="68">
        <f>PERFIL_1_ESO!BV16*'1º ESO'!Z25</f>
        <v>0</v>
      </c>
      <c r="AI25" s="155">
        <f>PERFIL_1_ESO!BW16*'1º ESO'!AA25</f>
        <v>0</v>
      </c>
      <c r="AJ25" s="68">
        <f t="shared" si="1"/>
        <v>0</v>
      </c>
      <c r="AK25" s="68">
        <f t="shared" si="2"/>
        <v>0</v>
      </c>
      <c r="AL25" s="68">
        <f t="shared" si="3"/>
        <v>0</v>
      </c>
      <c r="AM25" s="68">
        <f t="shared" si="4"/>
        <v>0</v>
      </c>
      <c r="AN25" s="68">
        <f t="shared" si="5"/>
        <v>0</v>
      </c>
      <c r="AO25" s="68">
        <f t="shared" si="6"/>
        <v>0</v>
      </c>
      <c r="AP25" s="68">
        <f t="shared" si="7"/>
        <v>0</v>
      </c>
      <c r="AQ25" s="155">
        <f t="shared" si="8"/>
        <v>0</v>
      </c>
    </row>
    <row r="26" spans="1:43">
      <c r="A26" s="25">
        <v>4</v>
      </c>
      <c r="B26" s="144" t="str">
        <f>PERFIL_1_ESO!B17</f>
        <v>Alumno/a 4</v>
      </c>
      <c r="C26" s="148">
        <f t="shared" si="9"/>
        <v>54</v>
      </c>
      <c r="D26" s="147">
        <f t="shared" si="10"/>
        <v>24</v>
      </c>
      <c r="E26" s="147">
        <f t="shared" si="11"/>
        <v>64</v>
      </c>
      <c r="F26" s="147">
        <f t="shared" si="12"/>
        <v>65</v>
      </c>
      <c r="G26" s="147">
        <f t="shared" si="13"/>
        <v>54</v>
      </c>
      <c r="H26" s="147">
        <f t="shared" si="14"/>
        <v>53</v>
      </c>
      <c r="I26" s="147">
        <f t="shared" si="15"/>
        <v>35</v>
      </c>
      <c r="J26" s="147">
        <f t="shared" si="16"/>
        <v>39</v>
      </c>
      <c r="K26" s="154">
        <f>PERFIL_1_ESO!C17*'1º ESO'!C$3+PERFIL_1_ESO!K17*'1º ESO'!C$4+PERFIL_1_ESO!S17*'1º ESO'!C$5+PERFIL_1_ESO!AA17*'1º ESO'!C$6+PERFIL_1_ESO!AI17*'1º ESO'!C$7+PERFIL_1_ESO!AQ17*'1º ESO'!C$8+PERFIL_1_ESO!AY17*'1º ESO'!C$9+PERFIL_1_ESO!BG17*'1º ESO'!C$10</f>
        <v>0</v>
      </c>
      <c r="L26" s="68">
        <f>PERFIL_1_ESO!D17*'1º ESO'!D$3+PERFIL_1_ESO!L17*'1º ESO'!D$4+PERFIL_1_ESO!T17*'1º ESO'!D$5+PERFIL_1_ESO!AB17*'1º ESO'!D$6+PERFIL_1_ESO!AJ17*'1º ESO'!D$7+PERFIL_1_ESO!AR17*'1º ESO'!D$8+PERFIL_1_ESO!AZ17*'1º ESO'!D$9+PERFIL_1_ESO!BH17*'1º ESO'!D$10</f>
        <v>0</v>
      </c>
      <c r="M26" s="68">
        <f>PERFIL_1_ESO!E17*'1º ESO'!E$3+PERFIL_1_ESO!M17*'1º ESO'!E$4+PERFIL_1_ESO!U17*'1º ESO'!E$5+PERFIL_1_ESO!AC17*'1º ESO'!E$6+PERFIL_1_ESO!AK17*'1º ESO'!E$7+PERFIL_1_ESO!AS17*'1º ESO'!E$8+PERFIL_1_ESO!BA17*'1º ESO'!E$9+PERFIL_1_ESO!BI17*'1º ESO'!E$10</f>
        <v>0</v>
      </c>
      <c r="N26" s="68">
        <f>PERFIL_1_ESO!F17*'1º ESO'!F$3+PERFIL_1_ESO!N17*'1º ESO'!F$4+PERFIL_1_ESO!V17*'1º ESO'!F$5+PERFIL_1_ESO!AD17*'1º ESO'!F$6+PERFIL_1_ESO!AL17*'1º ESO'!F$7+PERFIL_1_ESO!AT17*'1º ESO'!F$8+PERFIL_1_ESO!BB17*'1º ESO'!F$9+PERFIL_1_ESO!BJ17*'1º ESO'!F$10</f>
        <v>0</v>
      </c>
      <c r="O26" s="68">
        <f>PERFIL_1_ESO!G17*'1º ESO'!G$3+PERFIL_1_ESO!O17*'1º ESO'!G$4+PERFIL_1_ESO!W17*'1º ESO'!G$5+PERFIL_1_ESO!AE17*'1º ESO'!G$6+PERFIL_1_ESO!AM17*'1º ESO'!G$7+PERFIL_1_ESO!AU17*'1º ESO'!G$8+PERFIL_1_ESO!BC17*'1º ESO'!G$9+PERFIL_1_ESO!BK17*'1º ESO'!G$10</f>
        <v>0</v>
      </c>
      <c r="P26" s="68">
        <f>PERFIL_1_ESO!H17*'1º ESO'!H$3+PERFIL_1_ESO!P17*'1º ESO'!H$4+PERFIL_1_ESO!X17*'1º ESO'!H$5+PERFIL_1_ESO!AF17*'1º ESO'!H$6+PERFIL_1_ESO!AN17*'1º ESO'!H$7+PERFIL_1_ESO!AV17*'1º ESO'!H$8+PERFIL_1_ESO!BD17*'1º ESO'!H$9+PERFIL_1_ESO!BL17*'1º ESO'!H$10</f>
        <v>0</v>
      </c>
      <c r="Q26" s="68">
        <f>PERFIL_1_ESO!I17*'1º ESO'!I$3+PERFIL_1_ESO!Q17*'1º ESO'!I$4+PERFIL_1_ESO!Y17*'1º ESO'!I$5+PERFIL_1_ESO!AG17*'1º ESO'!I$6+PERFIL_1_ESO!AO17*'1º ESO'!I$7+PERFIL_1_ESO!AW17*'1º ESO'!I$8+PERFIL_1_ESO!BE17*'1º ESO'!I$9+PERFIL_1_ESO!BM17*'1º ESO'!I$10</f>
        <v>0</v>
      </c>
      <c r="R26" s="155">
        <f>PERFIL_1_ESO!J17*'1º ESO'!J$3+PERFIL_1_ESO!R17*'1º ESO'!J$4+PERFIL_1_ESO!Z17*'1º ESO'!J$5+PERFIL_1_ESO!AH17*'1º ESO'!J$6+PERFIL_1_ESO!AP17*'1º ESO'!J$7+PERFIL_1_ESO!AX17*'1º ESO'!J$8+PERFIL_1_ESO!BF17*'1º ESO'!J$9+PERFIL_1_ESO!BN17*'1º ESO'!J$10</f>
        <v>0</v>
      </c>
      <c r="S26" s="161">
        <f>IF(PERFIL_1_ESO!BO17='1º ESO'!$B$12,1,IF(PERFIL_1_ESO!BO17='1º ESO'!$B$13,2,IF(PERFIL_1_ESO!BO17='1º ESO'!$B$14,3,4)))</f>
        <v>1</v>
      </c>
      <c r="T26" s="161">
        <f t="shared" si="17"/>
        <v>0</v>
      </c>
      <c r="U26" s="32">
        <f t="shared" si="18"/>
        <v>0</v>
      </c>
      <c r="V26" s="32">
        <f t="shared" si="19"/>
        <v>0</v>
      </c>
      <c r="W26" s="32">
        <f t="shared" si="20"/>
        <v>0</v>
      </c>
      <c r="X26" s="32">
        <f t="shared" si="21"/>
        <v>0</v>
      </c>
      <c r="Y26" s="32">
        <f t="shared" si="22"/>
        <v>0</v>
      </c>
      <c r="Z26" s="32">
        <f t="shared" si="23"/>
        <v>0</v>
      </c>
      <c r="AA26" s="167">
        <f t="shared" si="24"/>
        <v>0</v>
      </c>
      <c r="AB26" s="68">
        <f>PERFIL_1_ESO!BP17*'1º ESO'!T26</f>
        <v>0</v>
      </c>
      <c r="AC26" s="68">
        <f>PERFIL_1_ESO!BQ17*'1º ESO'!U26</f>
        <v>0</v>
      </c>
      <c r="AD26" s="68">
        <f>PERFIL_1_ESO!BR17*'1º ESO'!V26</f>
        <v>0</v>
      </c>
      <c r="AE26" s="68">
        <f>PERFIL_1_ESO!BS17*'1º ESO'!W26</f>
        <v>0</v>
      </c>
      <c r="AF26" s="68">
        <f>PERFIL_1_ESO!BT17*'1º ESO'!X26</f>
        <v>0</v>
      </c>
      <c r="AG26" s="68">
        <f>PERFIL_1_ESO!BU17*'1º ESO'!Y26</f>
        <v>0</v>
      </c>
      <c r="AH26" s="68">
        <f>PERFIL_1_ESO!BV17*'1º ESO'!Z26</f>
        <v>0</v>
      </c>
      <c r="AI26" s="155">
        <f>PERFIL_1_ESO!BW17*'1º ESO'!AA26</f>
        <v>0</v>
      </c>
      <c r="AJ26" s="68">
        <f t="shared" si="1"/>
        <v>0</v>
      </c>
      <c r="AK26" s="68">
        <f t="shared" si="2"/>
        <v>0</v>
      </c>
      <c r="AL26" s="68">
        <f t="shared" si="3"/>
        <v>0</v>
      </c>
      <c r="AM26" s="68">
        <f t="shared" si="4"/>
        <v>0</v>
      </c>
      <c r="AN26" s="68">
        <f t="shared" si="5"/>
        <v>0</v>
      </c>
      <c r="AO26" s="68">
        <f t="shared" si="6"/>
        <v>0</v>
      </c>
      <c r="AP26" s="68">
        <f t="shared" si="7"/>
        <v>0</v>
      </c>
      <c r="AQ26" s="155">
        <f t="shared" si="8"/>
        <v>0</v>
      </c>
    </row>
    <row r="27" spans="1:43">
      <c r="A27" s="27">
        <v>5</v>
      </c>
      <c r="B27" s="145" t="str">
        <f>PERFIL_1_ESO!B18</f>
        <v>Alumno/a 5</v>
      </c>
      <c r="C27" s="148">
        <f t="shared" si="9"/>
        <v>54</v>
      </c>
      <c r="D27" s="147">
        <f t="shared" si="10"/>
        <v>24</v>
      </c>
      <c r="E27" s="147">
        <f t="shared" si="11"/>
        <v>64</v>
      </c>
      <c r="F27" s="147">
        <f t="shared" si="12"/>
        <v>65</v>
      </c>
      <c r="G27" s="147">
        <f t="shared" si="13"/>
        <v>54</v>
      </c>
      <c r="H27" s="147">
        <f t="shared" si="14"/>
        <v>53</v>
      </c>
      <c r="I27" s="147">
        <f t="shared" si="15"/>
        <v>35</v>
      </c>
      <c r="J27" s="147">
        <f t="shared" si="16"/>
        <v>39</v>
      </c>
      <c r="K27" s="154">
        <f>PERFIL_1_ESO!C18*'1º ESO'!C$3+PERFIL_1_ESO!K18*'1º ESO'!C$4+PERFIL_1_ESO!S18*'1º ESO'!C$5+PERFIL_1_ESO!AA18*'1º ESO'!C$6+PERFIL_1_ESO!AI18*'1º ESO'!C$7+PERFIL_1_ESO!AQ18*'1º ESO'!C$8+PERFIL_1_ESO!AY18*'1º ESO'!C$9+PERFIL_1_ESO!BG18*'1º ESO'!C$10</f>
        <v>0</v>
      </c>
      <c r="L27" s="68">
        <f>PERFIL_1_ESO!D18*'1º ESO'!D$3+PERFIL_1_ESO!L18*'1º ESO'!D$4+PERFIL_1_ESO!T18*'1º ESO'!D$5+PERFIL_1_ESO!AB18*'1º ESO'!D$6+PERFIL_1_ESO!AJ18*'1º ESO'!D$7+PERFIL_1_ESO!AR18*'1º ESO'!D$8+PERFIL_1_ESO!AZ18*'1º ESO'!D$9+PERFIL_1_ESO!BH18*'1º ESO'!D$10</f>
        <v>0</v>
      </c>
      <c r="M27" s="68">
        <f>PERFIL_1_ESO!E18*'1º ESO'!E$3+PERFIL_1_ESO!M18*'1º ESO'!E$4+PERFIL_1_ESO!U18*'1º ESO'!E$5+PERFIL_1_ESO!AC18*'1º ESO'!E$6+PERFIL_1_ESO!AK18*'1º ESO'!E$7+PERFIL_1_ESO!AS18*'1º ESO'!E$8+PERFIL_1_ESO!BA18*'1º ESO'!E$9+PERFIL_1_ESO!BI18*'1º ESO'!E$10</f>
        <v>0</v>
      </c>
      <c r="N27" s="68">
        <f>PERFIL_1_ESO!F18*'1º ESO'!F$3+PERFIL_1_ESO!N18*'1º ESO'!F$4+PERFIL_1_ESO!V18*'1º ESO'!F$5+PERFIL_1_ESO!AD18*'1º ESO'!F$6+PERFIL_1_ESO!AL18*'1º ESO'!F$7+PERFIL_1_ESO!AT18*'1º ESO'!F$8+PERFIL_1_ESO!BB18*'1º ESO'!F$9+PERFIL_1_ESO!BJ18*'1º ESO'!F$10</f>
        <v>0</v>
      </c>
      <c r="O27" s="68">
        <f>PERFIL_1_ESO!G18*'1º ESO'!G$3+PERFIL_1_ESO!O18*'1º ESO'!G$4+PERFIL_1_ESO!W18*'1º ESO'!G$5+PERFIL_1_ESO!AE18*'1º ESO'!G$6+PERFIL_1_ESO!AM18*'1º ESO'!G$7+PERFIL_1_ESO!AU18*'1º ESO'!G$8+PERFIL_1_ESO!BC18*'1º ESO'!G$9+PERFIL_1_ESO!BK18*'1º ESO'!G$10</f>
        <v>0</v>
      </c>
      <c r="P27" s="68">
        <f>PERFIL_1_ESO!H18*'1º ESO'!H$3+PERFIL_1_ESO!P18*'1º ESO'!H$4+PERFIL_1_ESO!X18*'1º ESO'!H$5+PERFIL_1_ESO!AF18*'1º ESO'!H$6+PERFIL_1_ESO!AN18*'1º ESO'!H$7+PERFIL_1_ESO!AV18*'1º ESO'!H$8+PERFIL_1_ESO!BD18*'1º ESO'!H$9+PERFIL_1_ESO!BL18*'1º ESO'!H$10</f>
        <v>0</v>
      </c>
      <c r="Q27" s="68">
        <f>PERFIL_1_ESO!I18*'1º ESO'!I$3+PERFIL_1_ESO!Q18*'1º ESO'!I$4+PERFIL_1_ESO!Y18*'1º ESO'!I$5+PERFIL_1_ESO!AG18*'1º ESO'!I$6+PERFIL_1_ESO!AO18*'1º ESO'!I$7+PERFIL_1_ESO!AW18*'1º ESO'!I$8+PERFIL_1_ESO!BE18*'1º ESO'!I$9+PERFIL_1_ESO!BM18*'1º ESO'!I$10</f>
        <v>0</v>
      </c>
      <c r="R27" s="155">
        <f>PERFIL_1_ESO!J18*'1º ESO'!J$3+PERFIL_1_ESO!R18*'1º ESO'!J$4+PERFIL_1_ESO!Z18*'1º ESO'!J$5+PERFIL_1_ESO!AH18*'1º ESO'!J$6+PERFIL_1_ESO!AP18*'1º ESO'!J$7+PERFIL_1_ESO!AX18*'1º ESO'!J$8+PERFIL_1_ESO!BF18*'1º ESO'!J$9+PERFIL_1_ESO!BN18*'1º ESO'!J$10</f>
        <v>0</v>
      </c>
      <c r="S27" s="161">
        <f>IF(PERFIL_1_ESO!BO18='1º ESO'!$B$12,1,IF(PERFIL_1_ESO!BO18='1º ESO'!$B$13,2,IF(PERFIL_1_ESO!BO18='1º ESO'!$B$14,3,4)))</f>
        <v>1</v>
      </c>
      <c r="T27" s="161">
        <f t="shared" si="17"/>
        <v>0</v>
      </c>
      <c r="U27" s="32">
        <f t="shared" si="18"/>
        <v>0</v>
      </c>
      <c r="V27" s="32">
        <f t="shared" si="19"/>
        <v>0</v>
      </c>
      <c r="W27" s="32">
        <f t="shared" si="20"/>
        <v>0</v>
      </c>
      <c r="X27" s="32">
        <f t="shared" si="21"/>
        <v>0</v>
      </c>
      <c r="Y27" s="32">
        <f t="shared" si="22"/>
        <v>0</v>
      </c>
      <c r="Z27" s="32">
        <f t="shared" si="23"/>
        <v>0</v>
      </c>
      <c r="AA27" s="167">
        <f t="shared" si="24"/>
        <v>0</v>
      </c>
      <c r="AB27" s="68">
        <f>PERFIL_1_ESO!BP18*'1º ESO'!T27</f>
        <v>0</v>
      </c>
      <c r="AC27" s="68">
        <f>PERFIL_1_ESO!BQ18*'1º ESO'!U27</f>
        <v>0</v>
      </c>
      <c r="AD27" s="68">
        <f>PERFIL_1_ESO!BR18*'1º ESO'!V27</f>
        <v>0</v>
      </c>
      <c r="AE27" s="68">
        <f>PERFIL_1_ESO!BS18*'1º ESO'!W27</f>
        <v>0</v>
      </c>
      <c r="AF27" s="68">
        <f>PERFIL_1_ESO!BT18*'1º ESO'!X27</f>
        <v>0</v>
      </c>
      <c r="AG27" s="68">
        <f>PERFIL_1_ESO!BU18*'1º ESO'!Y27</f>
        <v>0</v>
      </c>
      <c r="AH27" s="68">
        <f>PERFIL_1_ESO!BV18*'1º ESO'!Z27</f>
        <v>0</v>
      </c>
      <c r="AI27" s="155">
        <f>PERFIL_1_ESO!BW18*'1º ESO'!AA27</f>
        <v>0</v>
      </c>
      <c r="AJ27" s="68">
        <f t="shared" si="1"/>
        <v>0</v>
      </c>
      <c r="AK27" s="68">
        <f t="shared" si="2"/>
        <v>0</v>
      </c>
      <c r="AL27" s="68">
        <f t="shared" si="3"/>
        <v>0</v>
      </c>
      <c r="AM27" s="68">
        <f t="shared" si="4"/>
        <v>0</v>
      </c>
      <c r="AN27" s="68">
        <f t="shared" si="5"/>
        <v>0</v>
      </c>
      <c r="AO27" s="68">
        <f t="shared" si="6"/>
        <v>0</v>
      </c>
      <c r="AP27" s="68">
        <f t="shared" si="7"/>
        <v>0</v>
      </c>
      <c r="AQ27" s="155">
        <f t="shared" si="8"/>
        <v>0</v>
      </c>
    </row>
    <row r="28" spans="1:43" ht="17" thickBot="1">
      <c r="A28" s="29">
        <v>6</v>
      </c>
      <c r="B28" s="144" t="str">
        <f>PERFIL_1_ESO!B19</f>
        <v>Alumno/a 6</v>
      </c>
      <c r="C28" s="148">
        <f t="shared" si="9"/>
        <v>54</v>
      </c>
      <c r="D28" s="147">
        <f t="shared" si="10"/>
        <v>24</v>
      </c>
      <c r="E28" s="147">
        <f t="shared" si="11"/>
        <v>64</v>
      </c>
      <c r="F28" s="147">
        <f t="shared" si="12"/>
        <v>65</v>
      </c>
      <c r="G28" s="147">
        <f t="shared" si="13"/>
        <v>54</v>
      </c>
      <c r="H28" s="147">
        <f t="shared" si="14"/>
        <v>53</v>
      </c>
      <c r="I28" s="147">
        <f t="shared" si="15"/>
        <v>35</v>
      </c>
      <c r="J28" s="147">
        <f t="shared" si="16"/>
        <v>39</v>
      </c>
      <c r="K28" s="154">
        <f>PERFIL_1_ESO!C19*'1º ESO'!C$3+PERFIL_1_ESO!K19*'1º ESO'!C$4+PERFIL_1_ESO!S19*'1º ESO'!C$5+PERFIL_1_ESO!AA19*'1º ESO'!C$6+PERFIL_1_ESO!AI19*'1º ESO'!C$7+PERFIL_1_ESO!AQ19*'1º ESO'!C$8+PERFIL_1_ESO!AY19*'1º ESO'!C$9+PERFIL_1_ESO!BG19*'1º ESO'!C$10</f>
        <v>0</v>
      </c>
      <c r="L28" s="68">
        <f>PERFIL_1_ESO!D19*'1º ESO'!D$3+PERFIL_1_ESO!L19*'1º ESO'!D$4+PERFIL_1_ESO!T19*'1º ESO'!D$5+PERFIL_1_ESO!AB19*'1º ESO'!D$6+PERFIL_1_ESO!AJ19*'1º ESO'!D$7+PERFIL_1_ESO!AR19*'1º ESO'!D$8+PERFIL_1_ESO!AZ19*'1º ESO'!D$9+PERFIL_1_ESO!BH19*'1º ESO'!D$10</f>
        <v>0</v>
      </c>
      <c r="M28" s="68">
        <f>PERFIL_1_ESO!E19*'1º ESO'!E$3+PERFIL_1_ESO!M19*'1º ESO'!E$4+PERFIL_1_ESO!U19*'1º ESO'!E$5+PERFIL_1_ESO!AC19*'1º ESO'!E$6+PERFIL_1_ESO!AK19*'1º ESO'!E$7+PERFIL_1_ESO!AS19*'1º ESO'!E$8+PERFIL_1_ESO!BA19*'1º ESO'!E$9+PERFIL_1_ESO!BI19*'1º ESO'!E$10</f>
        <v>0</v>
      </c>
      <c r="N28" s="68">
        <f>PERFIL_1_ESO!F19*'1º ESO'!F$3+PERFIL_1_ESO!N19*'1º ESO'!F$4+PERFIL_1_ESO!V19*'1º ESO'!F$5+PERFIL_1_ESO!AD19*'1º ESO'!F$6+PERFIL_1_ESO!AL19*'1º ESO'!F$7+PERFIL_1_ESO!AT19*'1º ESO'!F$8+PERFIL_1_ESO!BB19*'1º ESO'!F$9+PERFIL_1_ESO!BJ19*'1º ESO'!F$10</f>
        <v>0</v>
      </c>
      <c r="O28" s="68">
        <f>PERFIL_1_ESO!G19*'1º ESO'!G$3+PERFIL_1_ESO!O19*'1º ESO'!G$4+PERFIL_1_ESO!W19*'1º ESO'!G$5+PERFIL_1_ESO!AE19*'1º ESO'!G$6+PERFIL_1_ESO!AM19*'1º ESO'!G$7+PERFIL_1_ESO!AU19*'1º ESO'!G$8+PERFIL_1_ESO!BC19*'1º ESO'!G$9+PERFIL_1_ESO!BK19*'1º ESO'!G$10</f>
        <v>0</v>
      </c>
      <c r="P28" s="68">
        <f>PERFIL_1_ESO!H19*'1º ESO'!H$3+PERFIL_1_ESO!P19*'1º ESO'!H$4+PERFIL_1_ESO!X19*'1º ESO'!H$5+PERFIL_1_ESO!AF19*'1º ESO'!H$6+PERFIL_1_ESO!AN19*'1º ESO'!H$7+PERFIL_1_ESO!AV19*'1º ESO'!H$8+PERFIL_1_ESO!BD19*'1º ESO'!H$9+PERFIL_1_ESO!BL19*'1º ESO'!H$10</f>
        <v>0</v>
      </c>
      <c r="Q28" s="68">
        <f>PERFIL_1_ESO!I19*'1º ESO'!I$3+PERFIL_1_ESO!Q19*'1º ESO'!I$4+PERFIL_1_ESO!Y19*'1º ESO'!I$5+PERFIL_1_ESO!AG19*'1º ESO'!I$6+PERFIL_1_ESO!AO19*'1º ESO'!I$7+PERFIL_1_ESO!AW19*'1º ESO'!I$8+PERFIL_1_ESO!BE19*'1º ESO'!I$9+PERFIL_1_ESO!BM19*'1º ESO'!I$10</f>
        <v>0</v>
      </c>
      <c r="R28" s="155">
        <f>PERFIL_1_ESO!J19*'1º ESO'!J$3+PERFIL_1_ESO!R19*'1º ESO'!J$4+PERFIL_1_ESO!Z19*'1º ESO'!J$5+PERFIL_1_ESO!AH19*'1º ESO'!J$6+PERFIL_1_ESO!AP19*'1º ESO'!J$7+PERFIL_1_ESO!AX19*'1º ESO'!J$8+PERFIL_1_ESO!BF19*'1º ESO'!J$9+PERFIL_1_ESO!BN19*'1º ESO'!J$10</f>
        <v>0</v>
      </c>
      <c r="S28" s="161">
        <f>IF(PERFIL_1_ESO!BO19='1º ESO'!$B$12,1,IF(PERFIL_1_ESO!BO19='1º ESO'!$B$13,2,IF(PERFIL_1_ESO!BO19='1º ESO'!$B$14,3,4)))</f>
        <v>1</v>
      </c>
      <c r="T28" s="161">
        <f t="shared" si="17"/>
        <v>0</v>
      </c>
      <c r="U28" s="32">
        <f t="shared" si="18"/>
        <v>0</v>
      </c>
      <c r="V28" s="32">
        <f t="shared" si="19"/>
        <v>0</v>
      </c>
      <c r="W28" s="32">
        <f t="shared" si="20"/>
        <v>0</v>
      </c>
      <c r="X28" s="32">
        <f t="shared" si="21"/>
        <v>0</v>
      </c>
      <c r="Y28" s="32">
        <f t="shared" si="22"/>
        <v>0</v>
      </c>
      <c r="Z28" s="32">
        <f t="shared" si="23"/>
        <v>0</v>
      </c>
      <c r="AA28" s="167">
        <f t="shared" si="24"/>
        <v>0</v>
      </c>
      <c r="AB28" s="68">
        <f>PERFIL_1_ESO!BP19*'1º ESO'!T28</f>
        <v>0</v>
      </c>
      <c r="AC28" s="68">
        <f>PERFIL_1_ESO!BQ19*'1º ESO'!U28</f>
        <v>0</v>
      </c>
      <c r="AD28" s="68">
        <f>PERFIL_1_ESO!BR19*'1º ESO'!V28</f>
        <v>0</v>
      </c>
      <c r="AE28" s="68">
        <f>PERFIL_1_ESO!BS19*'1º ESO'!W28</f>
        <v>0</v>
      </c>
      <c r="AF28" s="68">
        <f>PERFIL_1_ESO!BT19*'1º ESO'!X28</f>
        <v>0</v>
      </c>
      <c r="AG28" s="68">
        <f>PERFIL_1_ESO!BU19*'1º ESO'!Y28</f>
        <v>0</v>
      </c>
      <c r="AH28" s="68">
        <f>PERFIL_1_ESO!BV19*'1º ESO'!Z28</f>
        <v>0</v>
      </c>
      <c r="AI28" s="155">
        <f>PERFIL_1_ESO!BW19*'1º ESO'!AA28</f>
        <v>0</v>
      </c>
      <c r="AJ28" s="68">
        <f t="shared" si="1"/>
        <v>0</v>
      </c>
      <c r="AK28" s="68">
        <f t="shared" si="2"/>
        <v>0</v>
      </c>
      <c r="AL28" s="68">
        <f t="shared" si="3"/>
        <v>0</v>
      </c>
      <c r="AM28" s="68">
        <f t="shared" si="4"/>
        <v>0</v>
      </c>
      <c r="AN28" s="68">
        <f t="shared" si="5"/>
        <v>0</v>
      </c>
      <c r="AO28" s="68">
        <f t="shared" si="6"/>
        <v>0</v>
      </c>
      <c r="AP28" s="68">
        <f t="shared" si="7"/>
        <v>0</v>
      </c>
      <c r="AQ28" s="155">
        <f t="shared" si="8"/>
        <v>0</v>
      </c>
    </row>
    <row r="29" spans="1:43">
      <c r="A29" s="25">
        <v>7</v>
      </c>
      <c r="B29" s="145" t="str">
        <f>PERFIL_1_ESO!B20</f>
        <v>Alumno/a 7</v>
      </c>
      <c r="C29" s="148">
        <f t="shared" si="9"/>
        <v>54</v>
      </c>
      <c r="D29" s="147">
        <f t="shared" si="10"/>
        <v>24</v>
      </c>
      <c r="E29" s="147">
        <f t="shared" si="11"/>
        <v>64</v>
      </c>
      <c r="F29" s="147">
        <f t="shared" si="12"/>
        <v>65</v>
      </c>
      <c r="G29" s="147">
        <f t="shared" si="13"/>
        <v>54</v>
      </c>
      <c r="H29" s="147">
        <f t="shared" si="14"/>
        <v>53</v>
      </c>
      <c r="I29" s="147">
        <f t="shared" si="15"/>
        <v>35</v>
      </c>
      <c r="J29" s="147">
        <f t="shared" si="16"/>
        <v>39</v>
      </c>
      <c r="K29" s="154">
        <f>PERFIL_1_ESO!C20*'1º ESO'!C$3+PERFIL_1_ESO!K20*'1º ESO'!C$4+PERFIL_1_ESO!S20*'1º ESO'!C$5+PERFIL_1_ESO!AA20*'1º ESO'!C$6+PERFIL_1_ESO!AI20*'1º ESO'!C$7+PERFIL_1_ESO!AQ20*'1º ESO'!C$8+PERFIL_1_ESO!AY20*'1º ESO'!C$9+PERFIL_1_ESO!BG20*'1º ESO'!C$10</f>
        <v>0</v>
      </c>
      <c r="L29" s="68">
        <f>PERFIL_1_ESO!D20*'1º ESO'!D$3+PERFIL_1_ESO!L20*'1º ESO'!D$4+PERFIL_1_ESO!T20*'1º ESO'!D$5+PERFIL_1_ESO!AB20*'1º ESO'!D$6+PERFIL_1_ESO!AJ20*'1º ESO'!D$7+PERFIL_1_ESO!AR20*'1º ESO'!D$8+PERFIL_1_ESO!AZ20*'1º ESO'!D$9+PERFIL_1_ESO!BH20*'1º ESO'!D$10</f>
        <v>0</v>
      </c>
      <c r="M29" s="68">
        <f>PERFIL_1_ESO!E20*'1º ESO'!E$3+PERFIL_1_ESO!M20*'1º ESO'!E$4+PERFIL_1_ESO!U20*'1º ESO'!E$5+PERFIL_1_ESO!AC20*'1º ESO'!E$6+PERFIL_1_ESO!AK20*'1º ESO'!E$7+PERFIL_1_ESO!AS20*'1º ESO'!E$8+PERFIL_1_ESO!BA20*'1º ESO'!E$9+PERFIL_1_ESO!BI20*'1º ESO'!E$10</f>
        <v>0</v>
      </c>
      <c r="N29" s="68">
        <f>PERFIL_1_ESO!F20*'1º ESO'!F$3+PERFIL_1_ESO!N20*'1º ESO'!F$4+PERFIL_1_ESO!V20*'1º ESO'!F$5+PERFIL_1_ESO!AD20*'1º ESO'!F$6+PERFIL_1_ESO!AL20*'1º ESO'!F$7+PERFIL_1_ESO!AT20*'1º ESO'!F$8+PERFIL_1_ESO!BB20*'1º ESO'!F$9+PERFIL_1_ESO!BJ20*'1º ESO'!F$10</f>
        <v>0</v>
      </c>
      <c r="O29" s="68">
        <f>PERFIL_1_ESO!G20*'1º ESO'!G$3+PERFIL_1_ESO!O20*'1º ESO'!G$4+PERFIL_1_ESO!W20*'1º ESO'!G$5+PERFIL_1_ESO!AE20*'1º ESO'!G$6+PERFIL_1_ESO!AM20*'1º ESO'!G$7+PERFIL_1_ESO!AU20*'1º ESO'!G$8+PERFIL_1_ESO!BC20*'1º ESO'!G$9+PERFIL_1_ESO!BK20*'1º ESO'!G$10</f>
        <v>0</v>
      </c>
      <c r="P29" s="68">
        <f>PERFIL_1_ESO!H20*'1º ESO'!H$3+PERFIL_1_ESO!P20*'1º ESO'!H$4+PERFIL_1_ESO!X20*'1º ESO'!H$5+PERFIL_1_ESO!AF20*'1º ESO'!H$6+PERFIL_1_ESO!AN20*'1º ESO'!H$7+PERFIL_1_ESO!AV20*'1º ESO'!H$8+PERFIL_1_ESO!BD20*'1º ESO'!H$9+PERFIL_1_ESO!BL20*'1º ESO'!H$10</f>
        <v>0</v>
      </c>
      <c r="Q29" s="68">
        <f>PERFIL_1_ESO!I20*'1º ESO'!I$3+PERFIL_1_ESO!Q20*'1º ESO'!I$4+PERFIL_1_ESO!Y20*'1º ESO'!I$5+PERFIL_1_ESO!AG20*'1º ESO'!I$6+PERFIL_1_ESO!AO20*'1º ESO'!I$7+PERFIL_1_ESO!AW20*'1º ESO'!I$8+PERFIL_1_ESO!BE20*'1º ESO'!I$9+PERFIL_1_ESO!BM20*'1º ESO'!I$10</f>
        <v>0</v>
      </c>
      <c r="R29" s="155">
        <f>PERFIL_1_ESO!J20*'1º ESO'!J$3+PERFIL_1_ESO!R20*'1º ESO'!J$4+PERFIL_1_ESO!Z20*'1º ESO'!J$5+PERFIL_1_ESO!AH20*'1º ESO'!J$6+PERFIL_1_ESO!AP20*'1º ESO'!J$7+PERFIL_1_ESO!AX20*'1º ESO'!J$8+PERFIL_1_ESO!BF20*'1º ESO'!J$9+PERFIL_1_ESO!BN20*'1º ESO'!J$10</f>
        <v>0</v>
      </c>
      <c r="S29" s="161">
        <f>IF(PERFIL_1_ESO!BO20='1º ESO'!$B$12,1,IF(PERFIL_1_ESO!BO20='1º ESO'!$B$13,2,IF(PERFIL_1_ESO!BO20='1º ESO'!$B$14,3,4)))</f>
        <v>1</v>
      </c>
      <c r="T29" s="161">
        <f t="shared" si="17"/>
        <v>0</v>
      </c>
      <c r="U29" s="32">
        <f t="shared" si="18"/>
        <v>0</v>
      </c>
      <c r="V29" s="32">
        <f t="shared" si="19"/>
        <v>0</v>
      </c>
      <c r="W29" s="32">
        <f t="shared" si="20"/>
        <v>0</v>
      </c>
      <c r="X29" s="32">
        <f t="shared" si="21"/>
        <v>0</v>
      </c>
      <c r="Y29" s="32">
        <f t="shared" si="22"/>
        <v>0</v>
      </c>
      <c r="Z29" s="32">
        <f t="shared" si="23"/>
        <v>0</v>
      </c>
      <c r="AA29" s="167">
        <f t="shared" si="24"/>
        <v>0</v>
      </c>
      <c r="AB29" s="68">
        <f>PERFIL_1_ESO!BP20*'1º ESO'!T29</f>
        <v>0</v>
      </c>
      <c r="AC29" s="68">
        <f>PERFIL_1_ESO!BQ20*'1º ESO'!U29</f>
        <v>0</v>
      </c>
      <c r="AD29" s="68">
        <f>PERFIL_1_ESO!BR20*'1º ESO'!V29</f>
        <v>0</v>
      </c>
      <c r="AE29" s="68">
        <f>PERFIL_1_ESO!BS20*'1º ESO'!W29</f>
        <v>0</v>
      </c>
      <c r="AF29" s="68">
        <f>PERFIL_1_ESO!BT20*'1º ESO'!X29</f>
        <v>0</v>
      </c>
      <c r="AG29" s="68">
        <f>PERFIL_1_ESO!BU20*'1º ESO'!Y29</f>
        <v>0</v>
      </c>
      <c r="AH29" s="68">
        <f>PERFIL_1_ESO!BV20*'1º ESO'!Z29</f>
        <v>0</v>
      </c>
      <c r="AI29" s="155">
        <f>PERFIL_1_ESO!BW20*'1º ESO'!AA29</f>
        <v>0</v>
      </c>
      <c r="AJ29" s="68">
        <f t="shared" si="1"/>
        <v>0</v>
      </c>
      <c r="AK29" s="68">
        <f t="shared" si="2"/>
        <v>0</v>
      </c>
      <c r="AL29" s="68">
        <f t="shared" si="3"/>
        <v>0</v>
      </c>
      <c r="AM29" s="68">
        <f t="shared" si="4"/>
        <v>0</v>
      </c>
      <c r="AN29" s="68">
        <f t="shared" si="5"/>
        <v>0</v>
      </c>
      <c r="AO29" s="68">
        <f t="shared" si="6"/>
        <v>0</v>
      </c>
      <c r="AP29" s="68">
        <f t="shared" si="7"/>
        <v>0</v>
      </c>
      <c r="AQ29" s="155">
        <f t="shared" si="8"/>
        <v>0</v>
      </c>
    </row>
    <row r="30" spans="1:43">
      <c r="A30" s="27">
        <v>8</v>
      </c>
      <c r="B30" s="144" t="str">
        <f>PERFIL_1_ESO!B21</f>
        <v>Alumno/a 8</v>
      </c>
      <c r="C30" s="148">
        <f t="shared" si="9"/>
        <v>54</v>
      </c>
      <c r="D30" s="147">
        <f t="shared" si="10"/>
        <v>24</v>
      </c>
      <c r="E30" s="147">
        <f t="shared" si="11"/>
        <v>64</v>
      </c>
      <c r="F30" s="147">
        <f t="shared" si="12"/>
        <v>65</v>
      </c>
      <c r="G30" s="147">
        <f t="shared" si="13"/>
        <v>54</v>
      </c>
      <c r="H30" s="147">
        <f t="shared" si="14"/>
        <v>53</v>
      </c>
      <c r="I30" s="147">
        <f t="shared" si="15"/>
        <v>35</v>
      </c>
      <c r="J30" s="147">
        <f t="shared" si="16"/>
        <v>39</v>
      </c>
      <c r="K30" s="154">
        <f>PERFIL_1_ESO!C21*'1º ESO'!C$3+PERFIL_1_ESO!K21*'1º ESO'!C$4+PERFIL_1_ESO!S21*'1º ESO'!C$5+PERFIL_1_ESO!AA21*'1º ESO'!C$6+PERFIL_1_ESO!AI21*'1º ESO'!C$7+PERFIL_1_ESO!AQ21*'1º ESO'!C$8+PERFIL_1_ESO!AY21*'1º ESO'!C$9+PERFIL_1_ESO!BG21*'1º ESO'!C$10</f>
        <v>0</v>
      </c>
      <c r="L30" s="68">
        <f>PERFIL_1_ESO!D21*'1º ESO'!D$3+PERFIL_1_ESO!L21*'1º ESO'!D$4+PERFIL_1_ESO!T21*'1º ESO'!D$5+PERFIL_1_ESO!AB21*'1º ESO'!D$6+PERFIL_1_ESO!AJ21*'1º ESO'!D$7+PERFIL_1_ESO!AR21*'1º ESO'!D$8+PERFIL_1_ESO!AZ21*'1º ESO'!D$9+PERFIL_1_ESO!BH21*'1º ESO'!D$10</f>
        <v>0</v>
      </c>
      <c r="M30" s="68">
        <f>PERFIL_1_ESO!E21*'1º ESO'!E$3+PERFIL_1_ESO!M21*'1º ESO'!E$4+PERFIL_1_ESO!U21*'1º ESO'!E$5+PERFIL_1_ESO!AC21*'1º ESO'!E$6+PERFIL_1_ESO!AK21*'1º ESO'!E$7+PERFIL_1_ESO!AS21*'1º ESO'!E$8+PERFIL_1_ESO!BA21*'1º ESO'!E$9+PERFIL_1_ESO!BI21*'1º ESO'!E$10</f>
        <v>0</v>
      </c>
      <c r="N30" s="68">
        <f>PERFIL_1_ESO!F21*'1º ESO'!F$3+PERFIL_1_ESO!N21*'1º ESO'!F$4+PERFIL_1_ESO!V21*'1º ESO'!F$5+PERFIL_1_ESO!AD21*'1º ESO'!F$6+PERFIL_1_ESO!AL21*'1º ESO'!F$7+PERFIL_1_ESO!AT21*'1º ESO'!F$8+PERFIL_1_ESO!BB21*'1º ESO'!F$9+PERFIL_1_ESO!BJ21*'1º ESO'!F$10</f>
        <v>0</v>
      </c>
      <c r="O30" s="68">
        <f>PERFIL_1_ESO!G21*'1º ESO'!G$3+PERFIL_1_ESO!O21*'1º ESO'!G$4+PERFIL_1_ESO!W21*'1º ESO'!G$5+PERFIL_1_ESO!AE21*'1º ESO'!G$6+PERFIL_1_ESO!AM21*'1º ESO'!G$7+PERFIL_1_ESO!AU21*'1º ESO'!G$8+PERFIL_1_ESO!BC21*'1º ESO'!G$9+PERFIL_1_ESO!BK21*'1º ESO'!G$10</f>
        <v>0</v>
      </c>
      <c r="P30" s="68">
        <f>PERFIL_1_ESO!H21*'1º ESO'!H$3+PERFIL_1_ESO!P21*'1º ESO'!H$4+PERFIL_1_ESO!X21*'1º ESO'!H$5+PERFIL_1_ESO!AF21*'1º ESO'!H$6+PERFIL_1_ESO!AN21*'1º ESO'!H$7+PERFIL_1_ESO!AV21*'1º ESO'!H$8+PERFIL_1_ESO!BD21*'1º ESO'!H$9+PERFIL_1_ESO!BL21*'1º ESO'!H$10</f>
        <v>0</v>
      </c>
      <c r="Q30" s="68">
        <f>PERFIL_1_ESO!I21*'1º ESO'!I$3+PERFIL_1_ESO!Q21*'1º ESO'!I$4+PERFIL_1_ESO!Y21*'1º ESO'!I$5+PERFIL_1_ESO!AG21*'1º ESO'!I$6+PERFIL_1_ESO!AO21*'1º ESO'!I$7+PERFIL_1_ESO!AW21*'1º ESO'!I$8+PERFIL_1_ESO!BE21*'1º ESO'!I$9+PERFIL_1_ESO!BM21*'1º ESO'!I$10</f>
        <v>0</v>
      </c>
      <c r="R30" s="155">
        <f>PERFIL_1_ESO!J21*'1º ESO'!J$3+PERFIL_1_ESO!R21*'1º ESO'!J$4+PERFIL_1_ESO!Z21*'1º ESO'!J$5+PERFIL_1_ESO!AH21*'1º ESO'!J$6+PERFIL_1_ESO!AP21*'1º ESO'!J$7+PERFIL_1_ESO!AX21*'1º ESO'!J$8+PERFIL_1_ESO!BF21*'1º ESO'!J$9+PERFIL_1_ESO!BN21*'1º ESO'!J$10</f>
        <v>0</v>
      </c>
      <c r="S30" s="161">
        <f>IF(PERFIL_1_ESO!BO21='1º ESO'!$B$12,1,IF(PERFIL_1_ESO!BO21='1º ESO'!$B$13,2,IF(PERFIL_1_ESO!BO21='1º ESO'!$B$14,3,4)))</f>
        <v>1</v>
      </c>
      <c r="T30" s="161">
        <f t="shared" si="17"/>
        <v>0</v>
      </c>
      <c r="U30" s="32">
        <f t="shared" si="18"/>
        <v>0</v>
      </c>
      <c r="V30" s="32">
        <f t="shared" si="19"/>
        <v>0</v>
      </c>
      <c r="W30" s="32">
        <f t="shared" si="20"/>
        <v>0</v>
      </c>
      <c r="X30" s="32">
        <f t="shared" si="21"/>
        <v>0</v>
      </c>
      <c r="Y30" s="32">
        <f t="shared" si="22"/>
        <v>0</v>
      </c>
      <c r="Z30" s="32">
        <f t="shared" si="23"/>
        <v>0</v>
      </c>
      <c r="AA30" s="167">
        <f t="shared" si="24"/>
        <v>0</v>
      </c>
      <c r="AB30" s="68">
        <f>PERFIL_1_ESO!BP21*'1º ESO'!T30</f>
        <v>0</v>
      </c>
      <c r="AC30" s="68">
        <f>PERFIL_1_ESO!BQ21*'1º ESO'!U30</f>
        <v>0</v>
      </c>
      <c r="AD30" s="68">
        <f>PERFIL_1_ESO!BR21*'1º ESO'!V30</f>
        <v>0</v>
      </c>
      <c r="AE30" s="68">
        <f>PERFIL_1_ESO!BS21*'1º ESO'!W30</f>
        <v>0</v>
      </c>
      <c r="AF30" s="68">
        <f>PERFIL_1_ESO!BT21*'1º ESO'!X30</f>
        <v>0</v>
      </c>
      <c r="AG30" s="68">
        <f>PERFIL_1_ESO!BU21*'1º ESO'!Y30</f>
        <v>0</v>
      </c>
      <c r="AH30" s="68">
        <f>PERFIL_1_ESO!BV21*'1º ESO'!Z30</f>
        <v>0</v>
      </c>
      <c r="AI30" s="155">
        <f>PERFIL_1_ESO!BW21*'1º ESO'!AA30</f>
        <v>0</v>
      </c>
      <c r="AJ30" s="68">
        <f t="shared" si="1"/>
        <v>0</v>
      </c>
      <c r="AK30" s="68">
        <f t="shared" si="2"/>
        <v>0</v>
      </c>
      <c r="AL30" s="68">
        <f t="shared" si="3"/>
        <v>0</v>
      </c>
      <c r="AM30" s="68">
        <f t="shared" si="4"/>
        <v>0</v>
      </c>
      <c r="AN30" s="68">
        <f t="shared" si="5"/>
        <v>0</v>
      </c>
      <c r="AO30" s="68">
        <f t="shared" si="6"/>
        <v>0</v>
      </c>
      <c r="AP30" s="68">
        <f t="shared" si="7"/>
        <v>0</v>
      </c>
      <c r="AQ30" s="155">
        <f t="shared" si="8"/>
        <v>0</v>
      </c>
    </row>
    <row r="31" spans="1:43" ht="17" thickBot="1">
      <c r="A31" s="29">
        <v>9</v>
      </c>
      <c r="B31" s="145" t="str">
        <f>PERFIL_1_ESO!B22</f>
        <v>Alumno/a 9</v>
      </c>
      <c r="C31" s="148">
        <f t="shared" si="9"/>
        <v>54</v>
      </c>
      <c r="D31" s="147">
        <f t="shared" si="10"/>
        <v>24</v>
      </c>
      <c r="E31" s="147">
        <f t="shared" si="11"/>
        <v>64</v>
      </c>
      <c r="F31" s="147">
        <f t="shared" si="12"/>
        <v>65</v>
      </c>
      <c r="G31" s="147">
        <f t="shared" si="13"/>
        <v>54</v>
      </c>
      <c r="H31" s="147">
        <f t="shared" si="14"/>
        <v>53</v>
      </c>
      <c r="I31" s="147">
        <f t="shared" si="15"/>
        <v>35</v>
      </c>
      <c r="J31" s="147">
        <f t="shared" si="16"/>
        <v>39</v>
      </c>
      <c r="K31" s="154">
        <f>PERFIL_1_ESO!C22*'1º ESO'!C$3+PERFIL_1_ESO!K22*'1º ESO'!C$4+PERFIL_1_ESO!S22*'1º ESO'!C$5+PERFIL_1_ESO!AA22*'1º ESO'!C$6+PERFIL_1_ESO!AI22*'1º ESO'!C$7+PERFIL_1_ESO!AQ22*'1º ESO'!C$8+PERFIL_1_ESO!AY22*'1º ESO'!C$9+PERFIL_1_ESO!BG22*'1º ESO'!C$10</f>
        <v>0</v>
      </c>
      <c r="L31" s="68">
        <f>PERFIL_1_ESO!D22*'1º ESO'!D$3+PERFIL_1_ESO!L22*'1º ESO'!D$4+PERFIL_1_ESO!T22*'1º ESO'!D$5+PERFIL_1_ESO!AB22*'1º ESO'!D$6+PERFIL_1_ESO!AJ22*'1º ESO'!D$7+PERFIL_1_ESO!AR22*'1º ESO'!D$8+PERFIL_1_ESO!AZ22*'1º ESO'!D$9+PERFIL_1_ESO!BH22*'1º ESO'!D$10</f>
        <v>0</v>
      </c>
      <c r="M31" s="68">
        <f>PERFIL_1_ESO!E22*'1º ESO'!E$3+PERFIL_1_ESO!M22*'1º ESO'!E$4+PERFIL_1_ESO!U22*'1º ESO'!E$5+PERFIL_1_ESO!AC22*'1º ESO'!E$6+PERFIL_1_ESO!AK22*'1º ESO'!E$7+PERFIL_1_ESO!AS22*'1º ESO'!E$8+PERFIL_1_ESO!BA22*'1º ESO'!E$9+PERFIL_1_ESO!BI22*'1º ESO'!E$10</f>
        <v>0</v>
      </c>
      <c r="N31" s="68">
        <f>PERFIL_1_ESO!F22*'1º ESO'!F$3+PERFIL_1_ESO!N22*'1º ESO'!F$4+PERFIL_1_ESO!V22*'1º ESO'!F$5+PERFIL_1_ESO!AD22*'1º ESO'!F$6+PERFIL_1_ESO!AL22*'1º ESO'!F$7+PERFIL_1_ESO!AT22*'1º ESO'!F$8+PERFIL_1_ESO!BB22*'1º ESO'!F$9+PERFIL_1_ESO!BJ22*'1º ESO'!F$10</f>
        <v>0</v>
      </c>
      <c r="O31" s="68">
        <f>PERFIL_1_ESO!G22*'1º ESO'!G$3+PERFIL_1_ESO!O22*'1º ESO'!G$4+PERFIL_1_ESO!W22*'1º ESO'!G$5+PERFIL_1_ESO!AE22*'1º ESO'!G$6+PERFIL_1_ESO!AM22*'1º ESO'!G$7+PERFIL_1_ESO!AU22*'1º ESO'!G$8+PERFIL_1_ESO!BC22*'1º ESO'!G$9+PERFIL_1_ESO!BK22*'1º ESO'!G$10</f>
        <v>0</v>
      </c>
      <c r="P31" s="68">
        <f>PERFIL_1_ESO!H22*'1º ESO'!H$3+PERFIL_1_ESO!P22*'1º ESO'!H$4+PERFIL_1_ESO!X22*'1º ESO'!H$5+PERFIL_1_ESO!AF22*'1º ESO'!H$6+PERFIL_1_ESO!AN22*'1º ESO'!H$7+PERFIL_1_ESO!AV22*'1º ESO'!H$8+PERFIL_1_ESO!BD22*'1º ESO'!H$9+PERFIL_1_ESO!BL22*'1º ESO'!H$10</f>
        <v>0</v>
      </c>
      <c r="Q31" s="68">
        <f>PERFIL_1_ESO!I22*'1º ESO'!I$3+PERFIL_1_ESO!Q22*'1º ESO'!I$4+PERFIL_1_ESO!Y22*'1º ESO'!I$5+PERFIL_1_ESO!AG22*'1º ESO'!I$6+PERFIL_1_ESO!AO22*'1º ESO'!I$7+PERFIL_1_ESO!AW22*'1º ESO'!I$8+PERFIL_1_ESO!BE22*'1º ESO'!I$9+PERFIL_1_ESO!BM22*'1º ESO'!I$10</f>
        <v>0</v>
      </c>
      <c r="R31" s="155">
        <f>PERFIL_1_ESO!J22*'1º ESO'!J$3+PERFIL_1_ESO!R22*'1º ESO'!J$4+PERFIL_1_ESO!Z22*'1º ESO'!J$5+PERFIL_1_ESO!AH22*'1º ESO'!J$6+PERFIL_1_ESO!AP22*'1º ESO'!J$7+PERFIL_1_ESO!AX22*'1º ESO'!J$8+PERFIL_1_ESO!BF22*'1º ESO'!J$9+PERFIL_1_ESO!BN22*'1º ESO'!J$10</f>
        <v>0</v>
      </c>
      <c r="S31" s="161">
        <f>IF(PERFIL_1_ESO!BO22='1º ESO'!$B$12,1,IF(PERFIL_1_ESO!BO22='1º ESO'!$B$13,2,IF(PERFIL_1_ESO!BO22='1º ESO'!$B$14,3,4)))</f>
        <v>1</v>
      </c>
      <c r="T31" s="161">
        <f t="shared" si="17"/>
        <v>0</v>
      </c>
      <c r="U31" s="32">
        <f t="shared" si="18"/>
        <v>0</v>
      </c>
      <c r="V31" s="32">
        <f t="shared" si="19"/>
        <v>0</v>
      </c>
      <c r="W31" s="32">
        <f t="shared" si="20"/>
        <v>0</v>
      </c>
      <c r="X31" s="32">
        <f t="shared" si="21"/>
        <v>0</v>
      </c>
      <c r="Y31" s="32">
        <f t="shared" si="22"/>
        <v>0</v>
      </c>
      <c r="Z31" s="32">
        <f t="shared" si="23"/>
        <v>0</v>
      </c>
      <c r="AA31" s="167">
        <f t="shared" si="24"/>
        <v>0</v>
      </c>
      <c r="AB31" s="68">
        <f>PERFIL_1_ESO!BP22*'1º ESO'!T31</f>
        <v>0</v>
      </c>
      <c r="AC31" s="68">
        <f>PERFIL_1_ESO!BQ22*'1º ESO'!U31</f>
        <v>0</v>
      </c>
      <c r="AD31" s="68">
        <f>PERFIL_1_ESO!BR22*'1º ESO'!V31</f>
        <v>0</v>
      </c>
      <c r="AE31" s="68">
        <f>PERFIL_1_ESO!BS22*'1º ESO'!W31</f>
        <v>0</v>
      </c>
      <c r="AF31" s="68">
        <f>PERFIL_1_ESO!BT22*'1º ESO'!X31</f>
        <v>0</v>
      </c>
      <c r="AG31" s="68">
        <f>PERFIL_1_ESO!BU22*'1º ESO'!Y31</f>
        <v>0</v>
      </c>
      <c r="AH31" s="68">
        <f>PERFIL_1_ESO!BV22*'1º ESO'!Z31</f>
        <v>0</v>
      </c>
      <c r="AI31" s="155">
        <f>PERFIL_1_ESO!BW22*'1º ESO'!AA31</f>
        <v>0</v>
      </c>
      <c r="AJ31" s="68">
        <f t="shared" si="1"/>
        <v>0</v>
      </c>
      <c r="AK31" s="68">
        <f t="shared" si="2"/>
        <v>0</v>
      </c>
      <c r="AL31" s="68">
        <f t="shared" si="3"/>
        <v>0</v>
      </c>
      <c r="AM31" s="68">
        <f t="shared" si="4"/>
        <v>0</v>
      </c>
      <c r="AN31" s="68">
        <f t="shared" si="5"/>
        <v>0</v>
      </c>
      <c r="AO31" s="68">
        <f t="shared" si="6"/>
        <v>0</v>
      </c>
      <c r="AP31" s="68">
        <f t="shared" si="7"/>
        <v>0</v>
      </c>
      <c r="AQ31" s="155">
        <f t="shared" si="8"/>
        <v>0</v>
      </c>
    </row>
    <row r="32" spans="1:43">
      <c r="A32" s="25">
        <v>10</v>
      </c>
      <c r="B32" s="144" t="str">
        <f>PERFIL_1_ESO!B23</f>
        <v>Alumno/a 10</v>
      </c>
      <c r="C32" s="148">
        <f t="shared" si="9"/>
        <v>54</v>
      </c>
      <c r="D32" s="147">
        <f t="shared" si="10"/>
        <v>24</v>
      </c>
      <c r="E32" s="147">
        <f t="shared" si="11"/>
        <v>64</v>
      </c>
      <c r="F32" s="147">
        <f t="shared" si="12"/>
        <v>65</v>
      </c>
      <c r="G32" s="147">
        <f t="shared" si="13"/>
        <v>54</v>
      </c>
      <c r="H32" s="147">
        <f t="shared" si="14"/>
        <v>53</v>
      </c>
      <c r="I32" s="147">
        <f t="shared" si="15"/>
        <v>35</v>
      </c>
      <c r="J32" s="147">
        <f t="shared" si="16"/>
        <v>39</v>
      </c>
      <c r="K32" s="154">
        <f>PERFIL_1_ESO!C23*'1º ESO'!C$3+PERFIL_1_ESO!K23*'1º ESO'!C$4+PERFIL_1_ESO!S23*'1º ESO'!C$5+PERFIL_1_ESO!AA23*'1º ESO'!C$6+PERFIL_1_ESO!AI23*'1º ESO'!C$7+PERFIL_1_ESO!AQ23*'1º ESO'!C$8+PERFIL_1_ESO!AY23*'1º ESO'!C$9+PERFIL_1_ESO!BG23*'1º ESO'!C$10</f>
        <v>0</v>
      </c>
      <c r="L32" s="68">
        <f>PERFIL_1_ESO!D23*'1º ESO'!D$3+PERFIL_1_ESO!L23*'1º ESO'!D$4+PERFIL_1_ESO!T23*'1º ESO'!D$5+PERFIL_1_ESO!AB23*'1º ESO'!D$6+PERFIL_1_ESO!AJ23*'1º ESO'!D$7+PERFIL_1_ESO!AR23*'1º ESO'!D$8+PERFIL_1_ESO!AZ23*'1º ESO'!D$9+PERFIL_1_ESO!BH23*'1º ESO'!D$10</f>
        <v>0</v>
      </c>
      <c r="M32" s="68">
        <f>PERFIL_1_ESO!E23*'1º ESO'!E$3+PERFIL_1_ESO!M23*'1º ESO'!E$4+PERFIL_1_ESO!U23*'1º ESO'!E$5+PERFIL_1_ESO!AC23*'1º ESO'!E$6+PERFIL_1_ESO!AK23*'1º ESO'!E$7+PERFIL_1_ESO!AS23*'1º ESO'!E$8+PERFIL_1_ESO!BA23*'1º ESO'!E$9+PERFIL_1_ESO!BI23*'1º ESO'!E$10</f>
        <v>0</v>
      </c>
      <c r="N32" s="68">
        <f>PERFIL_1_ESO!F23*'1º ESO'!F$3+PERFIL_1_ESO!N23*'1º ESO'!F$4+PERFIL_1_ESO!V23*'1º ESO'!F$5+PERFIL_1_ESO!AD23*'1º ESO'!F$6+PERFIL_1_ESO!AL23*'1º ESO'!F$7+PERFIL_1_ESO!AT23*'1º ESO'!F$8+PERFIL_1_ESO!BB23*'1º ESO'!F$9+PERFIL_1_ESO!BJ23*'1º ESO'!F$10</f>
        <v>0</v>
      </c>
      <c r="O32" s="68">
        <f>PERFIL_1_ESO!G23*'1º ESO'!G$3+PERFIL_1_ESO!O23*'1º ESO'!G$4+PERFIL_1_ESO!W23*'1º ESO'!G$5+PERFIL_1_ESO!AE23*'1º ESO'!G$6+PERFIL_1_ESO!AM23*'1º ESO'!G$7+PERFIL_1_ESO!AU23*'1º ESO'!G$8+PERFIL_1_ESO!BC23*'1º ESO'!G$9+PERFIL_1_ESO!BK23*'1º ESO'!G$10</f>
        <v>0</v>
      </c>
      <c r="P32" s="68">
        <f>PERFIL_1_ESO!H23*'1º ESO'!H$3+PERFIL_1_ESO!P23*'1º ESO'!H$4+PERFIL_1_ESO!X23*'1º ESO'!H$5+PERFIL_1_ESO!AF23*'1º ESO'!H$6+PERFIL_1_ESO!AN23*'1º ESO'!H$7+PERFIL_1_ESO!AV23*'1º ESO'!H$8+PERFIL_1_ESO!BD23*'1º ESO'!H$9+PERFIL_1_ESO!BL23*'1º ESO'!H$10</f>
        <v>0</v>
      </c>
      <c r="Q32" s="68">
        <f>PERFIL_1_ESO!I23*'1º ESO'!I$3+PERFIL_1_ESO!Q23*'1º ESO'!I$4+PERFIL_1_ESO!Y23*'1º ESO'!I$5+PERFIL_1_ESO!AG23*'1º ESO'!I$6+PERFIL_1_ESO!AO23*'1º ESO'!I$7+PERFIL_1_ESO!AW23*'1º ESO'!I$8+PERFIL_1_ESO!BE23*'1º ESO'!I$9+PERFIL_1_ESO!BM23*'1º ESO'!I$10</f>
        <v>0</v>
      </c>
      <c r="R32" s="155">
        <f>PERFIL_1_ESO!J23*'1º ESO'!J$3+PERFIL_1_ESO!R23*'1º ESO'!J$4+PERFIL_1_ESO!Z23*'1º ESO'!J$5+PERFIL_1_ESO!AH23*'1º ESO'!J$6+PERFIL_1_ESO!AP23*'1º ESO'!J$7+PERFIL_1_ESO!AX23*'1º ESO'!J$8+PERFIL_1_ESO!BF23*'1º ESO'!J$9+PERFIL_1_ESO!BN23*'1º ESO'!J$10</f>
        <v>0</v>
      </c>
      <c r="S32" s="161">
        <f>IF(PERFIL_1_ESO!BO23='1º ESO'!$B$12,1,IF(PERFIL_1_ESO!BO23='1º ESO'!$B$13,2,IF(PERFIL_1_ESO!BO23='1º ESO'!$B$14,3,4)))</f>
        <v>1</v>
      </c>
      <c r="T32" s="161">
        <f t="shared" si="17"/>
        <v>0</v>
      </c>
      <c r="U32" s="32">
        <f t="shared" si="18"/>
        <v>0</v>
      </c>
      <c r="V32" s="32">
        <f t="shared" si="19"/>
        <v>0</v>
      </c>
      <c r="W32" s="32">
        <f t="shared" si="20"/>
        <v>0</v>
      </c>
      <c r="X32" s="32">
        <f t="shared" si="21"/>
        <v>0</v>
      </c>
      <c r="Y32" s="32">
        <f t="shared" si="22"/>
        <v>0</v>
      </c>
      <c r="Z32" s="32">
        <f t="shared" si="23"/>
        <v>0</v>
      </c>
      <c r="AA32" s="167">
        <f t="shared" si="24"/>
        <v>0</v>
      </c>
      <c r="AB32" s="68">
        <f>PERFIL_1_ESO!BP23*'1º ESO'!T32</f>
        <v>0</v>
      </c>
      <c r="AC32" s="68">
        <f>PERFIL_1_ESO!BQ23*'1º ESO'!U32</f>
        <v>0</v>
      </c>
      <c r="AD32" s="68">
        <f>PERFIL_1_ESO!BR23*'1º ESO'!V32</f>
        <v>0</v>
      </c>
      <c r="AE32" s="68">
        <f>PERFIL_1_ESO!BS23*'1º ESO'!W32</f>
        <v>0</v>
      </c>
      <c r="AF32" s="68">
        <f>PERFIL_1_ESO!BT23*'1º ESO'!X32</f>
        <v>0</v>
      </c>
      <c r="AG32" s="68">
        <f>PERFIL_1_ESO!BU23*'1º ESO'!Y32</f>
        <v>0</v>
      </c>
      <c r="AH32" s="68">
        <f>PERFIL_1_ESO!BV23*'1º ESO'!Z32</f>
        <v>0</v>
      </c>
      <c r="AI32" s="155">
        <f>PERFIL_1_ESO!BW23*'1º ESO'!AA32</f>
        <v>0</v>
      </c>
      <c r="AJ32" s="68">
        <f t="shared" si="1"/>
        <v>0</v>
      </c>
      <c r="AK32" s="68">
        <f t="shared" si="2"/>
        <v>0</v>
      </c>
      <c r="AL32" s="68">
        <f t="shared" si="3"/>
        <v>0</v>
      </c>
      <c r="AM32" s="68">
        <f t="shared" si="4"/>
        <v>0</v>
      </c>
      <c r="AN32" s="68">
        <f t="shared" si="5"/>
        <v>0</v>
      </c>
      <c r="AO32" s="68">
        <f t="shared" si="6"/>
        <v>0</v>
      </c>
      <c r="AP32" s="68">
        <f t="shared" si="7"/>
        <v>0</v>
      </c>
      <c r="AQ32" s="155">
        <f t="shared" si="8"/>
        <v>0</v>
      </c>
    </row>
    <row r="33" spans="1:43">
      <c r="A33" s="27">
        <v>11</v>
      </c>
      <c r="B33" s="145" t="str">
        <f>PERFIL_1_ESO!B24</f>
        <v>Alumno/a 11</v>
      </c>
      <c r="C33" s="148">
        <f t="shared" si="9"/>
        <v>54</v>
      </c>
      <c r="D33" s="147">
        <f t="shared" si="10"/>
        <v>24</v>
      </c>
      <c r="E33" s="147">
        <f t="shared" si="11"/>
        <v>64</v>
      </c>
      <c r="F33" s="147">
        <f t="shared" si="12"/>
        <v>65</v>
      </c>
      <c r="G33" s="147">
        <f t="shared" si="13"/>
        <v>54</v>
      </c>
      <c r="H33" s="147">
        <f t="shared" si="14"/>
        <v>53</v>
      </c>
      <c r="I33" s="147">
        <f t="shared" si="15"/>
        <v>35</v>
      </c>
      <c r="J33" s="147">
        <f t="shared" si="16"/>
        <v>39</v>
      </c>
      <c r="K33" s="154">
        <f>PERFIL_1_ESO!C24*'1º ESO'!C$3+PERFIL_1_ESO!K24*'1º ESO'!C$4+PERFIL_1_ESO!S24*'1º ESO'!C$5+PERFIL_1_ESO!AA24*'1º ESO'!C$6+PERFIL_1_ESO!AI24*'1º ESO'!C$7+PERFIL_1_ESO!AQ24*'1º ESO'!C$8+PERFIL_1_ESO!AY24*'1º ESO'!C$9+PERFIL_1_ESO!BG24*'1º ESO'!C$10</f>
        <v>0</v>
      </c>
      <c r="L33" s="68">
        <f>PERFIL_1_ESO!D24*'1º ESO'!D$3+PERFIL_1_ESO!L24*'1º ESO'!D$4+PERFIL_1_ESO!T24*'1º ESO'!D$5+PERFIL_1_ESO!AB24*'1º ESO'!D$6+PERFIL_1_ESO!AJ24*'1º ESO'!D$7+PERFIL_1_ESO!AR24*'1º ESO'!D$8+PERFIL_1_ESO!AZ24*'1º ESO'!D$9+PERFIL_1_ESO!BH24*'1º ESO'!D$10</f>
        <v>0</v>
      </c>
      <c r="M33" s="68">
        <f>PERFIL_1_ESO!E24*'1º ESO'!E$3+PERFIL_1_ESO!M24*'1º ESO'!E$4+PERFIL_1_ESO!U24*'1º ESO'!E$5+PERFIL_1_ESO!AC24*'1º ESO'!E$6+PERFIL_1_ESO!AK24*'1º ESO'!E$7+PERFIL_1_ESO!AS24*'1º ESO'!E$8+PERFIL_1_ESO!BA24*'1º ESO'!E$9+PERFIL_1_ESO!BI24*'1º ESO'!E$10</f>
        <v>0</v>
      </c>
      <c r="N33" s="68">
        <f>PERFIL_1_ESO!F24*'1º ESO'!F$3+PERFIL_1_ESO!N24*'1º ESO'!F$4+PERFIL_1_ESO!V24*'1º ESO'!F$5+PERFIL_1_ESO!AD24*'1º ESO'!F$6+PERFIL_1_ESO!AL24*'1º ESO'!F$7+PERFIL_1_ESO!AT24*'1º ESO'!F$8+PERFIL_1_ESO!BB24*'1º ESO'!F$9+PERFIL_1_ESO!BJ24*'1º ESO'!F$10</f>
        <v>0</v>
      </c>
      <c r="O33" s="68">
        <f>PERFIL_1_ESO!G24*'1º ESO'!G$3+PERFIL_1_ESO!O24*'1º ESO'!G$4+PERFIL_1_ESO!W24*'1º ESO'!G$5+PERFIL_1_ESO!AE24*'1º ESO'!G$6+PERFIL_1_ESO!AM24*'1º ESO'!G$7+PERFIL_1_ESO!AU24*'1º ESO'!G$8+PERFIL_1_ESO!BC24*'1º ESO'!G$9+PERFIL_1_ESO!BK24*'1º ESO'!G$10</f>
        <v>0</v>
      </c>
      <c r="P33" s="68">
        <f>PERFIL_1_ESO!H24*'1º ESO'!H$3+PERFIL_1_ESO!P24*'1º ESO'!H$4+PERFIL_1_ESO!X24*'1º ESO'!H$5+PERFIL_1_ESO!AF24*'1º ESO'!H$6+PERFIL_1_ESO!AN24*'1º ESO'!H$7+PERFIL_1_ESO!AV24*'1º ESO'!H$8+PERFIL_1_ESO!BD24*'1º ESO'!H$9+PERFIL_1_ESO!BL24*'1º ESO'!H$10</f>
        <v>0</v>
      </c>
      <c r="Q33" s="68">
        <f>PERFIL_1_ESO!I24*'1º ESO'!I$3+PERFIL_1_ESO!Q24*'1º ESO'!I$4+PERFIL_1_ESO!Y24*'1º ESO'!I$5+PERFIL_1_ESO!AG24*'1º ESO'!I$6+PERFIL_1_ESO!AO24*'1º ESO'!I$7+PERFIL_1_ESO!AW24*'1º ESO'!I$8+PERFIL_1_ESO!BE24*'1º ESO'!I$9+PERFIL_1_ESO!BM24*'1º ESO'!I$10</f>
        <v>0</v>
      </c>
      <c r="R33" s="155">
        <f>PERFIL_1_ESO!J24*'1º ESO'!J$3+PERFIL_1_ESO!R24*'1º ESO'!J$4+PERFIL_1_ESO!Z24*'1º ESO'!J$5+PERFIL_1_ESO!AH24*'1º ESO'!J$6+PERFIL_1_ESO!AP24*'1º ESO'!J$7+PERFIL_1_ESO!AX24*'1º ESO'!J$8+PERFIL_1_ESO!BF24*'1º ESO'!J$9+PERFIL_1_ESO!BN24*'1º ESO'!J$10</f>
        <v>0</v>
      </c>
      <c r="S33" s="161">
        <f>IF(PERFIL_1_ESO!BO24='1º ESO'!$B$12,1,IF(PERFIL_1_ESO!BO24='1º ESO'!$B$13,2,IF(PERFIL_1_ESO!BO24='1º ESO'!$B$14,3,4)))</f>
        <v>1</v>
      </c>
      <c r="T33" s="161">
        <f t="shared" si="17"/>
        <v>0</v>
      </c>
      <c r="U33" s="32">
        <f t="shared" si="18"/>
        <v>0</v>
      </c>
      <c r="V33" s="32">
        <f t="shared" si="19"/>
        <v>0</v>
      </c>
      <c r="W33" s="32">
        <f t="shared" si="20"/>
        <v>0</v>
      </c>
      <c r="X33" s="32">
        <f t="shared" si="21"/>
        <v>0</v>
      </c>
      <c r="Y33" s="32">
        <f t="shared" si="22"/>
        <v>0</v>
      </c>
      <c r="Z33" s="32">
        <f t="shared" si="23"/>
        <v>0</v>
      </c>
      <c r="AA33" s="167">
        <f t="shared" si="24"/>
        <v>0</v>
      </c>
      <c r="AB33" s="68">
        <f>PERFIL_1_ESO!BP24*'1º ESO'!T33</f>
        <v>0</v>
      </c>
      <c r="AC33" s="68">
        <f>PERFIL_1_ESO!BQ24*'1º ESO'!U33</f>
        <v>0</v>
      </c>
      <c r="AD33" s="68">
        <f>PERFIL_1_ESO!BR24*'1º ESO'!V33</f>
        <v>0</v>
      </c>
      <c r="AE33" s="68">
        <f>PERFIL_1_ESO!BS24*'1º ESO'!W33</f>
        <v>0</v>
      </c>
      <c r="AF33" s="68">
        <f>PERFIL_1_ESO!BT24*'1º ESO'!X33</f>
        <v>0</v>
      </c>
      <c r="AG33" s="68">
        <f>PERFIL_1_ESO!BU24*'1º ESO'!Y33</f>
        <v>0</v>
      </c>
      <c r="AH33" s="68">
        <f>PERFIL_1_ESO!BV24*'1º ESO'!Z33</f>
        <v>0</v>
      </c>
      <c r="AI33" s="155">
        <f>PERFIL_1_ESO!BW24*'1º ESO'!AA33</f>
        <v>0</v>
      </c>
      <c r="AJ33" s="68">
        <f t="shared" si="1"/>
        <v>0</v>
      </c>
      <c r="AK33" s="68">
        <f t="shared" si="2"/>
        <v>0</v>
      </c>
      <c r="AL33" s="68">
        <f t="shared" si="3"/>
        <v>0</v>
      </c>
      <c r="AM33" s="68">
        <f t="shared" si="4"/>
        <v>0</v>
      </c>
      <c r="AN33" s="68">
        <f t="shared" si="5"/>
        <v>0</v>
      </c>
      <c r="AO33" s="68">
        <f t="shared" si="6"/>
        <v>0</v>
      </c>
      <c r="AP33" s="68">
        <f t="shared" si="7"/>
        <v>0</v>
      </c>
      <c r="AQ33" s="155">
        <f t="shared" si="8"/>
        <v>0</v>
      </c>
    </row>
    <row r="34" spans="1:43" ht="17" thickBot="1">
      <c r="A34" s="29">
        <v>12</v>
      </c>
      <c r="B34" s="144" t="str">
        <f>PERFIL_1_ESO!B25</f>
        <v>Alumno/a 12</v>
      </c>
      <c r="C34" s="148">
        <f t="shared" si="9"/>
        <v>54</v>
      </c>
      <c r="D34" s="147">
        <f t="shared" si="10"/>
        <v>24</v>
      </c>
      <c r="E34" s="147">
        <f t="shared" si="11"/>
        <v>64</v>
      </c>
      <c r="F34" s="147">
        <f t="shared" si="12"/>
        <v>65</v>
      </c>
      <c r="G34" s="147">
        <f t="shared" si="13"/>
        <v>54</v>
      </c>
      <c r="H34" s="147">
        <f t="shared" si="14"/>
        <v>53</v>
      </c>
      <c r="I34" s="147">
        <f t="shared" si="15"/>
        <v>35</v>
      </c>
      <c r="J34" s="147">
        <f t="shared" si="16"/>
        <v>39</v>
      </c>
      <c r="K34" s="154">
        <f>PERFIL_1_ESO!C25*'1º ESO'!C$3+PERFIL_1_ESO!K25*'1º ESO'!C$4+PERFIL_1_ESO!S25*'1º ESO'!C$5+PERFIL_1_ESO!AA25*'1º ESO'!C$6+PERFIL_1_ESO!AI25*'1º ESO'!C$7+PERFIL_1_ESO!AQ25*'1º ESO'!C$8+PERFIL_1_ESO!AY25*'1º ESO'!C$9+PERFIL_1_ESO!BG25*'1º ESO'!C$10</f>
        <v>0</v>
      </c>
      <c r="L34" s="68">
        <f>PERFIL_1_ESO!D25*'1º ESO'!D$3+PERFIL_1_ESO!L25*'1º ESO'!D$4+PERFIL_1_ESO!T25*'1º ESO'!D$5+PERFIL_1_ESO!AB25*'1º ESO'!D$6+PERFIL_1_ESO!AJ25*'1º ESO'!D$7+PERFIL_1_ESO!AR25*'1º ESO'!D$8+PERFIL_1_ESO!AZ25*'1º ESO'!D$9+PERFIL_1_ESO!BH25*'1º ESO'!D$10</f>
        <v>0</v>
      </c>
      <c r="M34" s="68">
        <f>PERFIL_1_ESO!E25*'1º ESO'!E$3+PERFIL_1_ESO!M25*'1º ESO'!E$4+PERFIL_1_ESO!U25*'1º ESO'!E$5+PERFIL_1_ESO!AC25*'1º ESO'!E$6+PERFIL_1_ESO!AK25*'1º ESO'!E$7+PERFIL_1_ESO!AS25*'1º ESO'!E$8+PERFIL_1_ESO!BA25*'1º ESO'!E$9+PERFIL_1_ESO!BI25*'1º ESO'!E$10</f>
        <v>0</v>
      </c>
      <c r="N34" s="68">
        <f>PERFIL_1_ESO!F25*'1º ESO'!F$3+PERFIL_1_ESO!N25*'1º ESO'!F$4+PERFIL_1_ESO!V25*'1º ESO'!F$5+PERFIL_1_ESO!AD25*'1º ESO'!F$6+PERFIL_1_ESO!AL25*'1º ESO'!F$7+PERFIL_1_ESO!AT25*'1º ESO'!F$8+PERFIL_1_ESO!BB25*'1º ESO'!F$9+PERFIL_1_ESO!BJ25*'1º ESO'!F$10</f>
        <v>0</v>
      </c>
      <c r="O34" s="68">
        <f>PERFIL_1_ESO!G25*'1º ESO'!G$3+PERFIL_1_ESO!O25*'1º ESO'!G$4+PERFIL_1_ESO!W25*'1º ESO'!G$5+PERFIL_1_ESO!AE25*'1º ESO'!G$6+PERFIL_1_ESO!AM25*'1º ESO'!G$7+PERFIL_1_ESO!AU25*'1º ESO'!G$8+PERFIL_1_ESO!BC25*'1º ESO'!G$9+PERFIL_1_ESO!BK25*'1º ESO'!G$10</f>
        <v>0</v>
      </c>
      <c r="P34" s="68">
        <f>PERFIL_1_ESO!H25*'1º ESO'!H$3+PERFIL_1_ESO!P25*'1º ESO'!H$4+PERFIL_1_ESO!X25*'1º ESO'!H$5+PERFIL_1_ESO!AF25*'1º ESO'!H$6+PERFIL_1_ESO!AN25*'1º ESO'!H$7+PERFIL_1_ESO!AV25*'1º ESO'!H$8+PERFIL_1_ESO!BD25*'1º ESO'!H$9+PERFIL_1_ESO!BL25*'1º ESO'!H$10</f>
        <v>0</v>
      </c>
      <c r="Q34" s="68">
        <f>PERFIL_1_ESO!I25*'1º ESO'!I$3+PERFIL_1_ESO!Q25*'1º ESO'!I$4+PERFIL_1_ESO!Y25*'1º ESO'!I$5+PERFIL_1_ESO!AG25*'1º ESO'!I$6+PERFIL_1_ESO!AO25*'1º ESO'!I$7+PERFIL_1_ESO!AW25*'1º ESO'!I$8+PERFIL_1_ESO!BE25*'1º ESO'!I$9+PERFIL_1_ESO!BM25*'1º ESO'!I$10</f>
        <v>0</v>
      </c>
      <c r="R34" s="155">
        <f>PERFIL_1_ESO!J25*'1º ESO'!J$3+PERFIL_1_ESO!R25*'1º ESO'!J$4+PERFIL_1_ESO!Z25*'1º ESO'!J$5+PERFIL_1_ESO!AH25*'1º ESO'!J$6+PERFIL_1_ESO!AP25*'1º ESO'!J$7+PERFIL_1_ESO!AX25*'1º ESO'!J$8+PERFIL_1_ESO!BF25*'1º ESO'!J$9+PERFIL_1_ESO!BN25*'1º ESO'!J$10</f>
        <v>0</v>
      </c>
      <c r="S34" s="161">
        <f>IF(PERFIL_1_ESO!BO25='1º ESO'!$B$12,1,IF(PERFIL_1_ESO!BO25='1º ESO'!$B$13,2,IF(PERFIL_1_ESO!BO25='1º ESO'!$B$14,3,4)))</f>
        <v>1</v>
      </c>
      <c r="T34" s="161">
        <f t="shared" si="17"/>
        <v>0</v>
      </c>
      <c r="U34" s="32">
        <f t="shared" si="18"/>
        <v>0</v>
      </c>
      <c r="V34" s="32">
        <f t="shared" si="19"/>
        <v>0</v>
      </c>
      <c r="W34" s="32">
        <f t="shared" si="20"/>
        <v>0</v>
      </c>
      <c r="X34" s="32">
        <f t="shared" si="21"/>
        <v>0</v>
      </c>
      <c r="Y34" s="32">
        <f t="shared" si="22"/>
        <v>0</v>
      </c>
      <c r="Z34" s="32">
        <f t="shared" si="23"/>
        <v>0</v>
      </c>
      <c r="AA34" s="167">
        <f t="shared" si="24"/>
        <v>0</v>
      </c>
      <c r="AB34" s="68">
        <f>PERFIL_1_ESO!BP25*'1º ESO'!T34</f>
        <v>0</v>
      </c>
      <c r="AC34" s="68">
        <f>PERFIL_1_ESO!BQ25*'1º ESO'!U34</f>
        <v>0</v>
      </c>
      <c r="AD34" s="68">
        <f>PERFIL_1_ESO!BR25*'1º ESO'!V34</f>
        <v>0</v>
      </c>
      <c r="AE34" s="68">
        <f>PERFIL_1_ESO!BS25*'1º ESO'!W34</f>
        <v>0</v>
      </c>
      <c r="AF34" s="68">
        <f>PERFIL_1_ESO!BT25*'1º ESO'!X34</f>
        <v>0</v>
      </c>
      <c r="AG34" s="68">
        <f>PERFIL_1_ESO!BU25*'1º ESO'!Y34</f>
        <v>0</v>
      </c>
      <c r="AH34" s="68">
        <f>PERFIL_1_ESO!BV25*'1º ESO'!Z34</f>
        <v>0</v>
      </c>
      <c r="AI34" s="155">
        <f>PERFIL_1_ESO!BW25*'1º ESO'!AA34</f>
        <v>0</v>
      </c>
      <c r="AJ34" s="68">
        <f t="shared" si="1"/>
        <v>0</v>
      </c>
      <c r="AK34" s="68">
        <f t="shared" si="2"/>
        <v>0</v>
      </c>
      <c r="AL34" s="68">
        <f t="shared" si="3"/>
        <v>0</v>
      </c>
      <c r="AM34" s="68">
        <f t="shared" si="4"/>
        <v>0</v>
      </c>
      <c r="AN34" s="68">
        <f t="shared" si="5"/>
        <v>0</v>
      </c>
      <c r="AO34" s="68">
        <f t="shared" si="6"/>
        <v>0</v>
      </c>
      <c r="AP34" s="68">
        <f t="shared" si="7"/>
        <v>0</v>
      </c>
      <c r="AQ34" s="155">
        <f t="shared" si="8"/>
        <v>0</v>
      </c>
    </row>
    <row r="35" spans="1:43">
      <c r="A35" s="25">
        <v>13</v>
      </c>
      <c r="B35" s="145" t="str">
        <f>PERFIL_1_ESO!B26</f>
        <v>Alumno/a 13</v>
      </c>
      <c r="C35" s="148">
        <f t="shared" si="9"/>
        <v>54</v>
      </c>
      <c r="D35" s="147">
        <f t="shared" si="10"/>
        <v>24</v>
      </c>
      <c r="E35" s="147">
        <f t="shared" si="11"/>
        <v>64</v>
      </c>
      <c r="F35" s="147">
        <f t="shared" si="12"/>
        <v>65</v>
      </c>
      <c r="G35" s="147">
        <f t="shared" si="13"/>
        <v>54</v>
      </c>
      <c r="H35" s="147">
        <f t="shared" si="14"/>
        <v>53</v>
      </c>
      <c r="I35" s="147">
        <f t="shared" si="15"/>
        <v>35</v>
      </c>
      <c r="J35" s="147">
        <f t="shared" si="16"/>
        <v>39</v>
      </c>
      <c r="K35" s="154">
        <f>PERFIL_1_ESO!C26*'1º ESO'!C$3+PERFIL_1_ESO!K26*'1º ESO'!C$4+PERFIL_1_ESO!S26*'1º ESO'!C$5+PERFIL_1_ESO!AA26*'1º ESO'!C$6+PERFIL_1_ESO!AI26*'1º ESO'!C$7+PERFIL_1_ESO!AQ26*'1º ESO'!C$8+PERFIL_1_ESO!AY26*'1º ESO'!C$9+PERFIL_1_ESO!BG26*'1º ESO'!C$10</f>
        <v>0</v>
      </c>
      <c r="L35" s="68">
        <f>PERFIL_1_ESO!D26*'1º ESO'!D$3+PERFIL_1_ESO!L26*'1º ESO'!D$4+PERFIL_1_ESO!T26*'1º ESO'!D$5+PERFIL_1_ESO!AB26*'1º ESO'!D$6+PERFIL_1_ESO!AJ26*'1º ESO'!D$7+PERFIL_1_ESO!AR26*'1º ESO'!D$8+PERFIL_1_ESO!AZ26*'1º ESO'!D$9+PERFIL_1_ESO!BH26*'1º ESO'!D$10</f>
        <v>0</v>
      </c>
      <c r="M35" s="68">
        <f>PERFIL_1_ESO!E26*'1º ESO'!E$3+PERFIL_1_ESO!M26*'1º ESO'!E$4+PERFIL_1_ESO!U26*'1º ESO'!E$5+PERFIL_1_ESO!AC26*'1º ESO'!E$6+PERFIL_1_ESO!AK26*'1º ESO'!E$7+PERFIL_1_ESO!AS26*'1º ESO'!E$8+PERFIL_1_ESO!BA26*'1º ESO'!E$9+PERFIL_1_ESO!BI26*'1º ESO'!E$10</f>
        <v>0</v>
      </c>
      <c r="N35" s="68">
        <f>PERFIL_1_ESO!F26*'1º ESO'!F$3+PERFIL_1_ESO!N26*'1º ESO'!F$4+PERFIL_1_ESO!V26*'1º ESO'!F$5+PERFIL_1_ESO!AD26*'1º ESO'!F$6+PERFIL_1_ESO!AL26*'1º ESO'!F$7+PERFIL_1_ESO!AT26*'1º ESO'!F$8+PERFIL_1_ESO!BB26*'1º ESO'!F$9+PERFIL_1_ESO!BJ26*'1º ESO'!F$10</f>
        <v>0</v>
      </c>
      <c r="O35" s="68">
        <f>PERFIL_1_ESO!G26*'1º ESO'!G$3+PERFIL_1_ESO!O26*'1º ESO'!G$4+PERFIL_1_ESO!W26*'1º ESO'!G$5+PERFIL_1_ESO!AE26*'1º ESO'!G$6+PERFIL_1_ESO!AM26*'1º ESO'!G$7+PERFIL_1_ESO!AU26*'1º ESO'!G$8+PERFIL_1_ESO!BC26*'1º ESO'!G$9+PERFIL_1_ESO!BK26*'1º ESO'!G$10</f>
        <v>0</v>
      </c>
      <c r="P35" s="68">
        <f>PERFIL_1_ESO!H26*'1º ESO'!H$3+PERFIL_1_ESO!P26*'1º ESO'!H$4+PERFIL_1_ESO!X26*'1º ESO'!H$5+PERFIL_1_ESO!AF26*'1º ESO'!H$6+PERFIL_1_ESO!AN26*'1º ESO'!H$7+PERFIL_1_ESO!AV26*'1º ESO'!H$8+PERFIL_1_ESO!BD26*'1º ESO'!H$9+PERFIL_1_ESO!BL26*'1º ESO'!H$10</f>
        <v>0</v>
      </c>
      <c r="Q35" s="68">
        <f>PERFIL_1_ESO!I26*'1º ESO'!I$3+PERFIL_1_ESO!Q26*'1º ESO'!I$4+PERFIL_1_ESO!Y26*'1º ESO'!I$5+PERFIL_1_ESO!AG26*'1º ESO'!I$6+PERFIL_1_ESO!AO26*'1º ESO'!I$7+PERFIL_1_ESO!AW26*'1º ESO'!I$8+PERFIL_1_ESO!BE26*'1º ESO'!I$9+PERFIL_1_ESO!BM26*'1º ESO'!I$10</f>
        <v>0</v>
      </c>
      <c r="R35" s="155">
        <f>PERFIL_1_ESO!J26*'1º ESO'!J$3+PERFIL_1_ESO!R26*'1º ESO'!J$4+PERFIL_1_ESO!Z26*'1º ESO'!J$5+PERFIL_1_ESO!AH26*'1º ESO'!J$6+PERFIL_1_ESO!AP26*'1º ESO'!J$7+PERFIL_1_ESO!AX26*'1º ESO'!J$8+PERFIL_1_ESO!BF26*'1º ESO'!J$9+PERFIL_1_ESO!BN26*'1º ESO'!J$10</f>
        <v>0</v>
      </c>
      <c r="S35" s="161">
        <f>IF(PERFIL_1_ESO!BO26='1º ESO'!$B$12,1,IF(PERFIL_1_ESO!BO26='1º ESO'!$B$13,2,IF(PERFIL_1_ESO!BO26='1º ESO'!$B$14,3,4)))</f>
        <v>1</v>
      </c>
      <c r="T35" s="161">
        <f t="shared" si="17"/>
        <v>0</v>
      </c>
      <c r="U35" s="32">
        <f t="shared" si="18"/>
        <v>0</v>
      </c>
      <c r="V35" s="32">
        <f t="shared" si="19"/>
        <v>0</v>
      </c>
      <c r="W35" s="32">
        <f t="shared" si="20"/>
        <v>0</v>
      </c>
      <c r="X35" s="32">
        <f t="shared" si="21"/>
        <v>0</v>
      </c>
      <c r="Y35" s="32">
        <f t="shared" si="22"/>
        <v>0</v>
      </c>
      <c r="Z35" s="32">
        <f t="shared" si="23"/>
        <v>0</v>
      </c>
      <c r="AA35" s="167">
        <f t="shared" si="24"/>
        <v>0</v>
      </c>
      <c r="AB35" s="68">
        <f>PERFIL_1_ESO!BP26*'1º ESO'!T35</f>
        <v>0</v>
      </c>
      <c r="AC35" s="68">
        <f>PERFIL_1_ESO!BQ26*'1º ESO'!U35</f>
        <v>0</v>
      </c>
      <c r="AD35" s="68">
        <f>PERFIL_1_ESO!BR26*'1º ESO'!V35</f>
        <v>0</v>
      </c>
      <c r="AE35" s="68">
        <f>PERFIL_1_ESO!BS26*'1º ESO'!W35</f>
        <v>0</v>
      </c>
      <c r="AF35" s="68">
        <f>PERFIL_1_ESO!BT26*'1º ESO'!X35</f>
        <v>0</v>
      </c>
      <c r="AG35" s="68">
        <f>PERFIL_1_ESO!BU26*'1º ESO'!Y35</f>
        <v>0</v>
      </c>
      <c r="AH35" s="68">
        <f>PERFIL_1_ESO!BV26*'1º ESO'!Z35</f>
        <v>0</v>
      </c>
      <c r="AI35" s="155">
        <f>PERFIL_1_ESO!BW26*'1º ESO'!AA35</f>
        <v>0</v>
      </c>
      <c r="AJ35" s="68">
        <f t="shared" si="1"/>
        <v>0</v>
      </c>
      <c r="AK35" s="68">
        <f t="shared" si="2"/>
        <v>0</v>
      </c>
      <c r="AL35" s="68">
        <f t="shared" si="3"/>
        <v>0</v>
      </c>
      <c r="AM35" s="68">
        <f t="shared" si="4"/>
        <v>0</v>
      </c>
      <c r="AN35" s="68">
        <f t="shared" si="5"/>
        <v>0</v>
      </c>
      <c r="AO35" s="68">
        <f t="shared" si="6"/>
        <v>0</v>
      </c>
      <c r="AP35" s="68">
        <f t="shared" si="7"/>
        <v>0</v>
      </c>
      <c r="AQ35" s="155">
        <f t="shared" si="8"/>
        <v>0</v>
      </c>
    </row>
    <row r="36" spans="1:43">
      <c r="A36" s="27">
        <v>14</v>
      </c>
      <c r="B36" s="144" t="str">
        <f>PERFIL_1_ESO!B27</f>
        <v>Alumno/a 14</v>
      </c>
      <c r="C36" s="148">
        <f t="shared" si="9"/>
        <v>54</v>
      </c>
      <c r="D36" s="147">
        <f t="shared" si="10"/>
        <v>24</v>
      </c>
      <c r="E36" s="147">
        <f t="shared" si="11"/>
        <v>64</v>
      </c>
      <c r="F36" s="147">
        <f t="shared" si="12"/>
        <v>65</v>
      </c>
      <c r="G36" s="147">
        <f t="shared" si="13"/>
        <v>54</v>
      </c>
      <c r="H36" s="147">
        <f t="shared" si="14"/>
        <v>53</v>
      </c>
      <c r="I36" s="147">
        <f t="shared" si="15"/>
        <v>35</v>
      </c>
      <c r="J36" s="147">
        <f t="shared" si="16"/>
        <v>39</v>
      </c>
      <c r="K36" s="154">
        <f>PERFIL_1_ESO!C27*'1º ESO'!C$3+PERFIL_1_ESO!K27*'1º ESO'!C$4+PERFIL_1_ESO!S27*'1º ESO'!C$5+PERFIL_1_ESO!AA27*'1º ESO'!C$6+PERFIL_1_ESO!AI27*'1º ESO'!C$7+PERFIL_1_ESO!AQ27*'1º ESO'!C$8+PERFIL_1_ESO!AY27*'1º ESO'!C$9+PERFIL_1_ESO!BG27*'1º ESO'!C$10</f>
        <v>0</v>
      </c>
      <c r="L36" s="68">
        <f>PERFIL_1_ESO!D27*'1º ESO'!D$3+PERFIL_1_ESO!L27*'1º ESO'!D$4+PERFIL_1_ESO!T27*'1º ESO'!D$5+PERFIL_1_ESO!AB27*'1º ESO'!D$6+PERFIL_1_ESO!AJ27*'1º ESO'!D$7+PERFIL_1_ESO!AR27*'1º ESO'!D$8+PERFIL_1_ESO!AZ27*'1º ESO'!D$9+PERFIL_1_ESO!BH27*'1º ESO'!D$10</f>
        <v>0</v>
      </c>
      <c r="M36" s="68">
        <f>PERFIL_1_ESO!E27*'1º ESO'!E$3+PERFIL_1_ESO!M27*'1º ESO'!E$4+PERFIL_1_ESO!U27*'1º ESO'!E$5+PERFIL_1_ESO!AC27*'1º ESO'!E$6+PERFIL_1_ESO!AK27*'1º ESO'!E$7+PERFIL_1_ESO!AS27*'1º ESO'!E$8+PERFIL_1_ESO!BA27*'1º ESO'!E$9+PERFIL_1_ESO!BI27*'1º ESO'!E$10</f>
        <v>0</v>
      </c>
      <c r="N36" s="68">
        <f>PERFIL_1_ESO!F27*'1º ESO'!F$3+PERFIL_1_ESO!N27*'1º ESO'!F$4+PERFIL_1_ESO!V27*'1º ESO'!F$5+PERFIL_1_ESO!AD27*'1º ESO'!F$6+PERFIL_1_ESO!AL27*'1º ESO'!F$7+PERFIL_1_ESO!AT27*'1º ESO'!F$8+PERFIL_1_ESO!BB27*'1º ESO'!F$9+PERFIL_1_ESO!BJ27*'1º ESO'!F$10</f>
        <v>0</v>
      </c>
      <c r="O36" s="68">
        <f>PERFIL_1_ESO!G27*'1º ESO'!G$3+PERFIL_1_ESO!O27*'1º ESO'!G$4+PERFIL_1_ESO!W27*'1º ESO'!G$5+PERFIL_1_ESO!AE27*'1º ESO'!G$6+PERFIL_1_ESO!AM27*'1º ESO'!G$7+PERFIL_1_ESO!AU27*'1º ESO'!G$8+PERFIL_1_ESO!BC27*'1º ESO'!G$9+PERFIL_1_ESO!BK27*'1º ESO'!G$10</f>
        <v>0</v>
      </c>
      <c r="P36" s="68">
        <f>PERFIL_1_ESO!H27*'1º ESO'!H$3+PERFIL_1_ESO!P27*'1º ESO'!H$4+PERFIL_1_ESO!X27*'1º ESO'!H$5+PERFIL_1_ESO!AF27*'1º ESO'!H$6+PERFIL_1_ESO!AN27*'1º ESO'!H$7+PERFIL_1_ESO!AV27*'1º ESO'!H$8+PERFIL_1_ESO!BD27*'1º ESO'!H$9+PERFIL_1_ESO!BL27*'1º ESO'!H$10</f>
        <v>0</v>
      </c>
      <c r="Q36" s="68">
        <f>PERFIL_1_ESO!I27*'1º ESO'!I$3+PERFIL_1_ESO!Q27*'1º ESO'!I$4+PERFIL_1_ESO!Y27*'1º ESO'!I$5+PERFIL_1_ESO!AG27*'1º ESO'!I$6+PERFIL_1_ESO!AO27*'1º ESO'!I$7+PERFIL_1_ESO!AW27*'1º ESO'!I$8+PERFIL_1_ESO!BE27*'1º ESO'!I$9+PERFIL_1_ESO!BM27*'1º ESO'!I$10</f>
        <v>0</v>
      </c>
      <c r="R36" s="155">
        <f>PERFIL_1_ESO!J27*'1º ESO'!J$3+PERFIL_1_ESO!R27*'1º ESO'!J$4+PERFIL_1_ESO!Z27*'1º ESO'!J$5+PERFIL_1_ESO!AH27*'1º ESO'!J$6+PERFIL_1_ESO!AP27*'1º ESO'!J$7+PERFIL_1_ESO!AX27*'1º ESO'!J$8+PERFIL_1_ESO!BF27*'1º ESO'!J$9+PERFIL_1_ESO!BN27*'1º ESO'!J$10</f>
        <v>0</v>
      </c>
      <c r="S36" s="161">
        <f>IF(PERFIL_1_ESO!BO27='1º ESO'!$B$12,1,IF(PERFIL_1_ESO!BO27='1º ESO'!$B$13,2,IF(PERFIL_1_ESO!BO27='1º ESO'!$B$14,3,4)))</f>
        <v>1</v>
      </c>
      <c r="T36" s="161">
        <f t="shared" si="17"/>
        <v>0</v>
      </c>
      <c r="U36" s="32">
        <f t="shared" si="18"/>
        <v>0</v>
      </c>
      <c r="V36" s="32">
        <f t="shared" si="19"/>
        <v>0</v>
      </c>
      <c r="W36" s="32">
        <f t="shared" si="20"/>
        <v>0</v>
      </c>
      <c r="X36" s="32">
        <f t="shared" si="21"/>
        <v>0</v>
      </c>
      <c r="Y36" s="32">
        <f t="shared" si="22"/>
        <v>0</v>
      </c>
      <c r="Z36" s="32">
        <f t="shared" si="23"/>
        <v>0</v>
      </c>
      <c r="AA36" s="167">
        <f t="shared" si="24"/>
        <v>0</v>
      </c>
      <c r="AB36" s="68">
        <f>PERFIL_1_ESO!BP27*'1º ESO'!T36</f>
        <v>0</v>
      </c>
      <c r="AC36" s="68">
        <f>PERFIL_1_ESO!BQ27*'1º ESO'!U36</f>
        <v>0</v>
      </c>
      <c r="AD36" s="68">
        <f>PERFIL_1_ESO!BR27*'1º ESO'!V36</f>
        <v>0</v>
      </c>
      <c r="AE36" s="68">
        <f>PERFIL_1_ESO!BS27*'1º ESO'!W36</f>
        <v>0</v>
      </c>
      <c r="AF36" s="68">
        <f>PERFIL_1_ESO!BT27*'1º ESO'!X36</f>
        <v>0</v>
      </c>
      <c r="AG36" s="68">
        <f>PERFIL_1_ESO!BU27*'1º ESO'!Y36</f>
        <v>0</v>
      </c>
      <c r="AH36" s="68">
        <f>PERFIL_1_ESO!BV27*'1º ESO'!Z36</f>
        <v>0</v>
      </c>
      <c r="AI36" s="155">
        <f>PERFIL_1_ESO!BW27*'1º ESO'!AA36</f>
        <v>0</v>
      </c>
      <c r="AJ36" s="68">
        <f t="shared" si="1"/>
        <v>0</v>
      </c>
      <c r="AK36" s="68">
        <f t="shared" si="2"/>
        <v>0</v>
      </c>
      <c r="AL36" s="68">
        <f t="shared" si="3"/>
        <v>0</v>
      </c>
      <c r="AM36" s="68">
        <f t="shared" si="4"/>
        <v>0</v>
      </c>
      <c r="AN36" s="68">
        <f t="shared" si="5"/>
        <v>0</v>
      </c>
      <c r="AO36" s="68">
        <f t="shared" si="6"/>
        <v>0</v>
      </c>
      <c r="AP36" s="68">
        <f t="shared" si="7"/>
        <v>0</v>
      </c>
      <c r="AQ36" s="155">
        <f t="shared" si="8"/>
        <v>0</v>
      </c>
    </row>
    <row r="37" spans="1:43" ht="17" thickBot="1">
      <c r="A37" s="29">
        <v>15</v>
      </c>
      <c r="B37" s="145" t="str">
        <f>PERFIL_1_ESO!B28</f>
        <v>Alumno/a 15</v>
      </c>
      <c r="C37" s="148">
        <f t="shared" si="9"/>
        <v>54</v>
      </c>
      <c r="D37" s="147">
        <f t="shared" si="10"/>
        <v>24</v>
      </c>
      <c r="E37" s="147">
        <f t="shared" si="11"/>
        <v>64</v>
      </c>
      <c r="F37" s="147">
        <f t="shared" si="12"/>
        <v>65</v>
      </c>
      <c r="G37" s="147">
        <f t="shared" si="13"/>
        <v>54</v>
      </c>
      <c r="H37" s="147">
        <f t="shared" si="14"/>
        <v>53</v>
      </c>
      <c r="I37" s="147">
        <f t="shared" si="15"/>
        <v>35</v>
      </c>
      <c r="J37" s="147">
        <f t="shared" si="16"/>
        <v>39</v>
      </c>
      <c r="K37" s="154">
        <f>PERFIL_1_ESO!C28*'1º ESO'!C$3+PERFIL_1_ESO!K28*'1º ESO'!C$4+PERFIL_1_ESO!S28*'1º ESO'!C$5+PERFIL_1_ESO!AA28*'1º ESO'!C$6+PERFIL_1_ESO!AI28*'1º ESO'!C$7+PERFIL_1_ESO!AQ28*'1º ESO'!C$8+PERFIL_1_ESO!AY28*'1º ESO'!C$9+PERFIL_1_ESO!BG28*'1º ESO'!C$10</f>
        <v>0</v>
      </c>
      <c r="L37" s="68">
        <f>PERFIL_1_ESO!D28*'1º ESO'!D$3+PERFIL_1_ESO!L28*'1º ESO'!D$4+PERFIL_1_ESO!T28*'1º ESO'!D$5+PERFIL_1_ESO!AB28*'1º ESO'!D$6+PERFIL_1_ESO!AJ28*'1º ESO'!D$7+PERFIL_1_ESO!AR28*'1º ESO'!D$8+PERFIL_1_ESO!AZ28*'1º ESO'!D$9+PERFIL_1_ESO!BH28*'1º ESO'!D$10</f>
        <v>0</v>
      </c>
      <c r="M37" s="68">
        <f>PERFIL_1_ESO!E28*'1º ESO'!E$3+PERFIL_1_ESO!M28*'1º ESO'!E$4+PERFIL_1_ESO!U28*'1º ESO'!E$5+PERFIL_1_ESO!AC28*'1º ESO'!E$6+PERFIL_1_ESO!AK28*'1º ESO'!E$7+PERFIL_1_ESO!AS28*'1º ESO'!E$8+PERFIL_1_ESO!BA28*'1º ESO'!E$9+PERFIL_1_ESO!BI28*'1º ESO'!E$10</f>
        <v>0</v>
      </c>
      <c r="N37" s="68">
        <f>PERFIL_1_ESO!F28*'1º ESO'!F$3+PERFIL_1_ESO!N28*'1º ESO'!F$4+PERFIL_1_ESO!V28*'1º ESO'!F$5+PERFIL_1_ESO!AD28*'1º ESO'!F$6+PERFIL_1_ESO!AL28*'1º ESO'!F$7+PERFIL_1_ESO!AT28*'1º ESO'!F$8+PERFIL_1_ESO!BB28*'1º ESO'!F$9+PERFIL_1_ESO!BJ28*'1º ESO'!F$10</f>
        <v>0</v>
      </c>
      <c r="O37" s="68">
        <f>PERFIL_1_ESO!G28*'1º ESO'!G$3+PERFIL_1_ESO!O28*'1º ESO'!G$4+PERFIL_1_ESO!W28*'1º ESO'!G$5+PERFIL_1_ESO!AE28*'1º ESO'!G$6+PERFIL_1_ESO!AM28*'1º ESO'!G$7+PERFIL_1_ESO!AU28*'1º ESO'!G$8+PERFIL_1_ESO!BC28*'1º ESO'!G$9+PERFIL_1_ESO!BK28*'1º ESO'!G$10</f>
        <v>0</v>
      </c>
      <c r="P37" s="68">
        <f>PERFIL_1_ESO!H28*'1º ESO'!H$3+PERFIL_1_ESO!P28*'1º ESO'!H$4+PERFIL_1_ESO!X28*'1º ESO'!H$5+PERFIL_1_ESO!AF28*'1º ESO'!H$6+PERFIL_1_ESO!AN28*'1º ESO'!H$7+PERFIL_1_ESO!AV28*'1º ESO'!H$8+PERFIL_1_ESO!BD28*'1º ESO'!H$9+PERFIL_1_ESO!BL28*'1º ESO'!H$10</f>
        <v>0</v>
      </c>
      <c r="Q37" s="68">
        <f>PERFIL_1_ESO!I28*'1º ESO'!I$3+PERFIL_1_ESO!Q28*'1º ESO'!I$4+PERFIL_1_ESO!Y28*'1º ESO'!I$5+PERFIL_1_ESO!AG28*'1º ESO'!I$6+PERFIL_1_ESO!AO28*'1º ESO'!I$7+PERFIL_1_ESO!AW28*'1º ESO'!I$8+PERFIL_1_ESO!BE28*'1º ESO'!I$9+PERFIL_1_ESO!BM28*'1º ESO'!I$10</f>
        <v>0</v>
      </c>
      <c r="R37" s="155">
        <f>PERFIL_1_ESO!J28*'1º ESO'!J$3+PERFIL_1_ESO!R28*'1º ESO'!J$4+PERFIL_1_ESO!Z28*'1º ESO'!J$5+PERFIL_1_ESO!AH28*'1º ESO'!J$6+PERFIL_1_ESO!AP28*'1º ESO'!J$7+PERFIL_1_ESO!AX28*'1º ESO'!J$8+PERFIL_1_ESO!BF28*'1º ESO'!J$9+PERFIL_1_ESO!BN28*'1º ESO'!J$10</f>
        <v>0</v>
      </c>
      <c r="S37" s="161">
        <f>IF(PERFIL_1_ESO!BO28='1º ESO'!$B$12,1,IF(PERFIL_1_ESO!BO28='1º ESO'!$B$13,2,IF(PERFIL_1_ESO!BO28='1º ESO'!$B$14,3,4)))</f>
        <v>1</v>
      </c>
      <c r="T37" s="161">
        <f t="shared" si="17"/>
        <v>0</v>
      </c>
      <c r="U37" s="32">
        <f t="shared" si="18"/>
        <v>0</v>
      </c>
      <c r="V37" s="32">
        <f t="shared" si="19"/>
        <v>0</v>
      </c>
      <c r="W37" s="32">
        <f t="shared" si="20"/>
        <v>0</v>
      </c>
      <c r="X37" s="32">
        <f t="shared" si="21"/>
        <v>0</v>
      </c>
      <c r="Y37" s="32">
        <f t="shared" si="22"/>
        <v>0</v>
      </c>
      <c r="Z37" s="32">
        <f t="shared" si="23"/>
        <v>0</v>
      </c>
      <c r="AA37" s="167">
        <f t="shared" si="24"/>
        <v>0</v>
      </c>
      <c r="AB37" s="68">
        <f>PERFIL_1_ESO!BP28*'1º ESO'!T37</f>
        <v>0</v>
      </c>
      <c r="AC37" s="68">
        <f>PERFIL_1_ESO!BQ28*'1º ESO'!U37</f>
        <v>0</v>
      </c>
      <c r="AD37" s="68">
        <f>PERFIL_1_ESO!BR28*'1º ESO'!V37</f>
        <v>0</v>
      </c>
      <c r="AE37" s="68">
        <f>PERFIL_1_ESO!BS28*'1º ESO'!W37</f>
        <v>0</v>
      </c>
      <c r="AF37" s="68">
        <f>PERFIL_1_ESO!BT28*'1º ESO'!X37</f>
        <v>0</v>
      </c>
      <c r="AG37" s="68">
        <f>PERFIL_1_ESO!BU28*'1º ESO'!Y37</f>
        <v>0</v>
      </c>
      <c r="AH37" s="68">
        <f>PERFIL_1_ESO!BV28*'1º ESO'!Z37</f>
        <v>0</v>
      </c>
      <c r="AI37" s="155">
        <f>PERFIL_1_ESO!BW28*'1º ESO'!AA37</f>
        <v>0</v>
      </c>
      <c r="AJ37" s="68">
        <f t="shared" si="1"/>
        <v>0</v>
      </c>
      <c r="AK37" s="68">
        <f t="shared" si="2"/>
        <v>0</v>
      </c>
      <c r="AL37" s="68">
        <f t="shared" si="3"/>
        <v>0</v>
      </c>
      <c r="AM37" s="68">
        <f t="shared" si="4"/>
        <v>0</v>
      </c>
      <c r="AN37" s="68">
        <f t="shared" si="5"/>
        <v>0</v>
      </c>
      <c r="AO37" s="68">
        <f t="shared" si="6"/>
        <v>0</v>
      </c>
      <c r="AP37" s="68">
        <f t="shared" si="7"/>
        <v>0</v>
      </c>
      <c r="AQ37" s="155">
        <f t="shared" si="8"/>
        <v>0</v>
      </c>
    </row>
    <row r="38" spans="1:43">
      <c r="A38" s="25">
        <v>16</v>
      </c>
      <c r="B38" s="144" t="str">
        <f>PERFIL_1_ESO!B29</f>
        <v>Alumno/a 16</v>
      </c>
      <c r="C38" s="148">
        <f t="shared" si="9"/>
        <v>54</v>
      </c>
      <c r="D38" s="147">
        <f t="shared" si="10"/>
        <v>24</v>
      </c>
      <c r="E38" s="147">
        <f t="shared" si="11"/>
        <v>64</v>
      </c>
      <c r="F38" s="147">
        <f t="shared" si="12"/>
        <v>65</v>
      </c>
      <c r="G38" s="147">
        <f t="shared" si="13"/>
        <v>54</v>
      </c>
      <c r="H38" s="147">
        <f t="shared" si="14"/>
        <v>53</v>
      </c>
      <c r="I38" s="147">
        <f t="shared" si="15"/>
        <v>35</v>
      </c>
      <c r="J38" s="147">
        <f t="shared" si="16"/>
        <v>39</v>
      </c>
      <c r="K38" s="154">
        <f>PERFIL_1_ESO!C29*'1º ESO'!C$3+PERFIL_1_ESO!K29*'1º ESO'!C$4+PERFIL_1_ESO!S29*'1º ESO'!C$5+PERFIL_1_ESO!AA29*'1º ESO'!C$6+PERFIL_1_ESO!AI29*'1º ESO'!C$7+PERFIL_1_ESO!AQ29*'1º ESO'!C$8+PERFIL_1_ESO!AY29*'1º ESO'!C$9+PERFIL_1_ESO!BG29*'1º ESO'!C$10</f>
        <v>0</v>
      </c>
      <c r="L38" s="68">
        <f>PERFIL_1_ESO!D29*'1º ESO'!D$3+PERFIL_1_ESO!L29*'1º ESO'!D$4+PERFIL_1_ESO!T29*'1º ESO'!D$5+PERFIL_1_ESO!AB29*'1º ESO'!D$6+PERFIL_1_ESO!AJ29*'1º ESO'!D$7+PERFIL_1_ESO!AR29*'1º ESO'!D$8+PERFIL_1_ESO!AZ29*'1º ESO'!D$9+PERFIL_1_ESO!BH29*'1º ESO'!D$10</f>
        <v>0</v>
      </c>
      <c r="M38" s="68">
        <f>PERFIL_1_ESO!E29*'1º ESO'!E$3+PERFIL_1_ESO!M29*'1º ESO'!E$4+PERFIL_1_ESO!U29*'1º ESO'!E$5+PERFIL_1_ESO!AC29*'1º ESO'!E$6+PERFIL_1_ESO!AK29*'1º ESO'!E$7+PERFIL_1_ESO!AS29*'1º ESO'!E$8+PERFIL_1_ESO!BA29*'1º ESO'!E$9+PERFIL_1_ESO!BI29*'1º ESO'!E$10</f>
        <v>0</v>
      </c>
      <c r="N38" s="68">
        <f>PERFIL_1_ESO!F29*'1º ESO'!F$3+PERFIL_1_ESO!N29*'1º ESO'!F$4+PERFIL_1_ESO!V29*'1º ESO'!F$5+PERFIL_1_ESO!AD29*'1º ESO'!F$6+PERFIL_1_ESO!AL29*'1º ESO'!F$7+PERFIL_1_ESO!AT29*'1º ESO'!F$8+PERFIL_1_ESO!BB29*'1º ESO'!F$9+PERFIL_1_ESO!BJ29*'1º ESO'!F$10</f>
        <v>0</v>
      </c>
      <c r="O38" s="68">
        <f>PERFIL_1_ESO!G29*'1º ESO'!G$3+PERFIL_1_ESO!O29*'1º ESO'!G$4+PERFIL_1_ESO!W29*'1º ESO'!G$5+PERFIL_1_ESO!AE29*'1º ESO'!G$6+PERFIL_1_ESO!AM29*'1º ESO'!G$7+PERFIL_1_ESO!AU29*'1º ESO'!G$8+PERFIL_1_ESO!BC29*'1º ESO'!G$9+PERFIL_1_ESO!BK29*'1º ESO'!G$10</f>
        <v>0</v>
      </c>
      <c r="P38" s="68">
        <f>PERFIL_1_ESO!H29*'1º ESO'!H$3+PERFIL_1_ESO!P29*'1º ESO'!H$4+PERFIL_1_ESO!X29*'1º ESO'!H$5+PERFIL_1_ESO!AF29*'1º ESO'!H$6+PERFIL_1_ESO!AN29*'1º ESO'!H$7+PERFIL_1_ESO!AV29*'1º ESO'!H$8+PERFIL_1_ESO!BD29*'1º ESO'!H$9+PERFIL_1_ESO!BL29*'1º ESO'!H$10</f>
        <v>0</v>
      </c>
      <c r="Q38" s="68">
        <f>PERFIL_1_ESO!I29*'1º ESO'!I$3+PERFIL_1_ESO!Q29*'1º ESO'!I$4+PERFIL_1_ESO!Y29*'1º ESO'!I$5+PERFIL_1_ESO!AG29*'1º ESO'!I$6+PERFIL_1_ESO!AO29*'1º ESO'!I$7+PERFIL_1_ESO!AW29*'1º ESO'!I$8+PERFIL_1_ESO!BE29*'1º ESO'!I$9+PERFIL_1_ESO!BM29*'1º ESO'!I$10</f>
        <v>0</v>
      </c>
      <c r="R38" s="155">
        <f>PERFIL_1_ESO!J29*'1º ESO'!J$3+PERFIL_1_ESO!R29*'1º ESO'!J$4+PERFIL_1_ESO!Z29*'1º ESO'!J$5+PERFIL_1_ESO!AH29*'1º ESO'!J$6+PERFIL_1_ESO!AP29*'1º ESO'!J$7+PERFIL_1_ESO!AX29*'1º ESO'!J$8+PERFIL_1_ESO!BF29*'1º ESO'!J$9+PERFIL_1_ESO!BN29*'1º ESO'!J$10</f>
        <v>0</v>
      </c>
      <c r="S38" s="161">
        <f>IF(PERFIL_1_ESO!BO29='1º ESO'!$B$12,1,IF(PERFIL_1_ESO!BO29='1º ESO'!$B$13,2,IF(PERFIL_1_ESO!BO29='1º ESO'!$B$14,3,4)))</f>
        <v>1</v>
      </c>
      <c r="T38" s="161">
        <f t="shared" si="17"/>
        <v>0</v>
      </c>
      <c r="U38" s="32">
        <f t="shared" si="18"/>
        <v>0</v>
      </c>
      <c r="V38" s="32">
        <f t="shared" si="19"/>
        <v>0</v>
      </c>
      <c r="W38" s="32">
        <f t="shared" si="20"/>
        <v>0</v>
      </c>
      <c r="X38" s="32">
        <f t="shared" si="21"/>
        <v>0</v>
      </c>
      <c r="Y38" s="32">
        <f t="shared" si="22"/>
        <v>0</v>
      </c>
      <c r="Z38" s="32">
        <f t="shared" si="23"/>
        <v>0</v>
      </c>
      <c r="AA38" s="167">
        <f t="shared" si="24"/>
        <v>0</v>
      </c>
      <c r="AB38" s="68">
        <f>PERFIL_1_ESO!BP29*'1º ESO'!T38</f>
        <v>0</v>
      </c>
      <c r="AC38" s="68">
        <f>PERFIL_1_ESO!BQ29*'1º ESO'!U38</f>
        <v>0</v>
      </c>
      <c r="AD38" s="68">
        <f>PERFIL_1_ESO!BR29*'1º ESO'!V38</f>
        <v>0</v>
      </c>
      <c r="AE38" s="68">
        <f>PERFIL_1_ESO!BS29*'1º ESO'!W38</f>
        <v>0</v>
      </c>
      <c r="AF38" s="68">
        <f>PERFIL_1_ESO!BT29*'1º ESO'!X38</f>
        <v>0</v>
      </c>
      <c r="AG38" s="68">
        <f>PERFIL_1_ESO!BU29*'1º ESO'!Y38</f>
        <v>0</v>
      </c>
      <c r="AH38" s="68">
        <f>PERFIL_1_ESO!BV29*'1º ESO'!Z38</f>
        <v>0</v>
      </c>
      <c r="AI38" s="155">
        <f>PERFIL_1_ESO!BW29*'1º ESO'!AA38</f>
        <v>0</v>
      </c>
      <c r="AJ38" s="68">
        <f t="shared" si="1"/>
        <v>0</v>
      </c>
      <c r="AK38" s="68">
        <f t="shared" si="2"/>
        <v>0</v>
      </c>
      <c r="AL38" s="68">
        <f t="shared" si="3"/>
        <v>0</v>
      </c>
      <c r="AM38" s="68">
        <f t="shared" si="4"/>
        <v>0</v>
      </c>
      <c r="AN38" s="68">
        <f t="shared" si="5"/>
        <v>0</v>
      </c>
      <c r="AO38" s="68">
        <f t="shared" si="6"/>
        <v>0</v>
      </c>
      <c r="AP38" s="68">
        <f t="shared" si="7"/>
        <v>0</v>
      </c>
      <c r="AQ38" s="155">
        <f t="shared" si="8"/>
        <v>0</v>
      </c>
    </row>
    <row r="39" spans="1:43">
      <c r="A39" s="27">
        <v>17</v>
      </c>
      <c r="B39" s="145" t="str">
        <f>PERFIL_1_ESO!B30</f>
        <v>Alumno/a 17</v>
      </c>
      <c r="C39" s="148">
        <f t="shared" si="9"/>
        <v>54</v>
      </c>
      <c r="D39" s="147">
        <f t="shared" si="10"/>
        <v>24</v>
      </c>
      <c r="E39" s="147">
        <f t="shared" si="11"/>
        <v>64</v>
      </c>
      <c r="F39" s="147">
        <f t="shared" si="12"/>
        <v>65</v>
      </c>
      <c r="G39" s="147">
        <f t="shared" si="13"/>
        <v>54</v>
      </c>
      <c r="H39" s="147">
        <f t="shared" si="14"/>
        <v>53</v>
      </c>
      <c r="I39" s="147">
        <f t="shared" si="15"/>
        <v>35</v>
      </c>
      <c r="J39" s="147">
        <f t="shared" si="16"/>
        <v>39</v>
      </c>
      <c r="K39" s="154">
        <f>PERFIL_1_ESO!C30*'1º ESO'!C$3+PERFIL_1_ESO!K30*'1º ESO'!C$4+PERFIL_1_ESO!S30*'1º ESO'!C$5+PERFIL_1_ESO!AA30*'1º ESO'!C$6+PERFIL_1_ESO!AI30*'1º ESO'!C$7+PERFIL_1_ESO!AQ30*'1º ESO'!C$8+PERFIL_1_ESO!AY30*'1º ESO'!C$9+PERFIL_1_ESO!BG30*'1º ESO'!C$10</f>
        <v>0</v>
      </c>
      <c r="L39" s="68">
        <f>PERFIL_1_ESO!D30*'1º ESO'!D$3+PERFIL_1_ESO!L30*'1º ESO'!D$4+PERFIL_1_ESO!T30*'1º ESO'!D$5+PERFIL_1_ESO!AB30*'1º ESO'!D$6+PERFIL_1_ESO!AJ30*'1º ESO'!D$7+PERFIL_1_ESO!AR30*'1º ESO'!D$8+PERFIL_1_ESO!AZ30*'1º ESO'!D$9+PERFIL_1_ESO!BH30*'1º ESO'!D$10</f>
        <v>0</v>
      </c>
      <c r="M39" s="68">
        <f>PERFIL_1_ESO!E30*'1º ESO'!E$3+PERFIL_1_ESO!M30*'1º ESO'!E$4+PERFIL_1_ESO!U30*'1º ESO'!E$5+PERFIL_1_ESO!AC30*'1º ESO'!E$6+PERFIL_1_ESO!AK30*'1º ESO'!E$7+PERFIL_1_ESO!AS30*'1º ESO'!E$8+PERFIL_1_ESO!BA30*'1º ESO'!E$9+PERFIL_1_ESO!BI30*'1º ESO'!E$10</f>
        <v>0</v>
      </c>
      <c r="N39" s="68">
        <f>PERFIL_1_ESO!F30*'1º ESO'!F$3+PERFIL_1_ESO!N30*'1º ESO'!F$4+PERFIL_1_ESO!V30*'1º ESO'!F$5+PERFIL_1_ESO!AD30*'1º ESO'!F$6+PERFIL_1_ESO!AL30*'1º ESO'!F$7+PERFIL_1_ESO!AT30*'1º ESO'!F$8+PERFIL_1_ESO!BB30*'1º ESO'!F$9+PERFIL_1_ESO!BJ30*'1º ESO'!F$10</f>
        <v>0</v>
      </c>
      <c r="O39" s="68">
        <f>PERFIL_1_ESO!G30*'1º ESO'!G$3+PERFIL_1_ESO!O30*'1º ESO'!G$4+PERFIL_1_ESO!W30*'1º ESO'!G$5+PERFIL_1_ESO!AE30*'1º ESO'!G$6+PERFIL_1_ESO!AM30*'1º ESO'!G$7+PERFIL_1_ESO!AU30*'1º ESO'!G$8+PERFIL_1_ESO!BC30*'1º ESO'!G$9+PERFIL_1_ESO!BK30*'1º ESO'!G$10</f>
        <v>0</v>
      </c>
      <c r="P39" s="68">
        <f>PERFIL_1_ESO!H30*'1º ESO'!H$3+PERFIL_1_ESO!P30*'1º ESO'!H$4+PERFIL_1_ESO!X30*'1º ESO'!H$5+PERFIL_1_ESO!AF30*'1º ESO'!H$6+PERFIL_1_ESO!AN30*'1º ESO'!H$7+PERFIL_1_ESO!AV30*'1º ESO'!H$8+PERFIL_1_ESO!BD30*'1º ESO'!H$9+PERFIL_1_ESO!BL30*'1º ESO'!H$10</f>
        <v>0</v>
      </c>
      <c r="Q39" s="68">
        <f>PERFIL_1_ESO!I30*'1º ESO'!I$3+PERFIL_1_ESO!Q30*'1º ESO'!I$4+PERFIL_1_ESO!Y30*'1º ESO'!I$5+PERFIL_1_ESO!AG30*'1º ESO'!I$6+PERFIL_1_ESO!AO30*'1º ESO'!I$7+PERFIL_1_ESO!AW30*'1º ESO'!I$8+PERFIL_1_ESO!BE30*'1º ESO'!I$9+PERFIL_1_ESO!BM30*'1º ESO'!I$10</f>
        <v>0</v>
      </c>
      <c r="R39" s="155">
        <f>PERFIL_1_ESO!J30*'1º ESO'!J$3+PERFIL_1_ESO!R30*'1º ESO'!J$4+PERFIL_1_ESO!Z30*'1º ESO'!J$5+PERFIL_1_ESO!AH30*'1º ESO'!J$6+PERFIL_1_ESO!AP30*'1º ESO'!J$7+PERFIL_1_ESO!AX30*'1º ESO'!J$8+PERFIL_1_ESO!BF30*'1º ESO'!J$9+PERFIL_1_ESO!BN30*'1º ESO'!J$10</f>
        <v>0</v>
      </c>
      <c r="S39" s="161">
        <f>IF(PERFIL_1_ESO!BO30='1º ESO'!$B$12,1,IF(PERFIL_1_ESO!BO30='1º ESO'!$B$13,2,IF(PERFIL_1_ESO!BO30='1º ESO'!$B$14,3,4)))</f>
        <v>1</v>
      </c>
      <c r="T39" s="161">
        <f t="shared" si="17"/>
        <v>0</v>
      </c>
      <c r="U39" s="32">
        <f t="shared" si="18"/>
        <v>0</v>
      </c>
      <c r="V39" s="32">
        <f t="shared" si="19"/>
        <v>0</v>
      </c>
      <c r="W39" s="32">
        <f t="shared" si="20"/>
        <v>0</v>
      </c>
      <c r="X39" s="32">
        <f t="shared" si="21"/>
        <v>0</v>
      </c>
      <c r="Y39" s="32">
        <f t="shared" si="22"/>
        <v>0</v>
      </c>
      <c r="Z39" s="32">
        <f t="shared" si="23"/>
        <v>0</v>
      </c>
      <c r="AA39" s="167">
        <f t="shared" si="24"/>
        <v>0</v>
      </c>
      <c r="AB39" s="68">
        <f>PERFIL_1_ESO!BP30*'1º ESO'!T39</f>
        <v>0</v>
      </c>
      <c r="AC39" s="68">
        <f>PERFIL_1_ESO!BQ30*'1º ESO'!U39</f>
        <v>0</v>
      </c>
      <c r="AD39" s="68">
        <f>PERFIL_1_ESO!BR30*'1º ESO'!V39</f>
        <v>0</v>
      </c>
      <c r="AE39" s="68">
        <f>PERFIL_1_ESO!BS30*'1º ESO'!W39</f>
        <v>0</v>
      </c>
      <c r="AF39" s="68">
        <f>PERFIL_1_ESO!BT30*'1º ESO'!X39</f>
        <v>0</v>
      </c>
      <c r="AG39" s="68">
        <f>PERFIL_1_ESO!BU30*'1º ESO'!Y39</f>
        <v>0</v>
      </c>
      <c r="AH39" s="68">
        <f>PERFIL_1_ESO!BV30*'1º ESO'!Z39</f>
        <v>0</v>
      </c>
      <c r="AI39" s="155">
        <f>PERFIL_1_ESO!BW30*'1º ESO'!AA39</f>
        <v>0</v>
      </c>
      <c r="AJ39" s="68">
        <f t="shared" si="1"/>
        <v>0</v>
      </c>
      <c r="AK39" s="68">
        <f t="shared" si="2"/>
        <v>0</v>
      </c>
      <c r="AL39" s="68">
        <f t="shared" si="3"/>
        <v>0</v>
      </c>
      <c r="AM39" s="68">
        <f t="shared" si="4"/>
        <v>0</v>
      </c>
      <c r="AN39" s="68">
        <f t="shared" si="5"/>
        <v>0</v>
      </c>
      <c r="AO39" s="68">
        <f t="shared" si="6"/>
        <v>0</v>
      </c>
      <c r="AP39" s="68">
        <f t="shared" si="7"/>
        <v>0</v>
      </c>
      <c r="AQ39" s="155">
        <f t="shared" si="8"/>
        <v>0</v>
      </c>
    </row>
    <row r="40" spans="1:43" ht="17" thickBot="1">
      <c r="A40" s="29">
        <v>18</v>
      </c>
      <c r="B40" s="144" t="str">
        <f>PERFIL_1_ESO!B31</f>
        <v>Alumno/a 18</v>
      </c>
      <c r="C40" s="148">
        <f t="shared" si="9"/>
        <v>54</v>
      </c>
      <c r="D40" s="147">
        <f t="shared" si="10"/>
        <v>24</v>
      </c>
      <c r="E40" s="147">
        <f t="shared" si="11"/>
        <v>64</v>
      </c>
      <c r="F40" s="147">
        <f t="shared" si="12"/>
        <v>65</v>
      </c>
      <c r="G40" s="147">
        <f t="shared" si="13"/>
        <v>54</v>
      </c>
      <c r="H40" s="147">
        <f t="shared" si="14"/>
        <v>53</v>
      </c>
      <c r="I40" s="147">
        <f t="shared" si="15"/>
        <v>35</v>
      </c>
      <c r="J40" s="147">
        <f t="shared" si="16"/>
        <v>39</v>
      </c>
      <c r="K40" s="154">
        <f>PERFIL_1_ESO!C31*'1º ESO'!C$3+PERFIL_1_ESO!K31*'1º ESO'!C$4+PERFIL_1_ESO!S31*'1º ESO'!C$5+PERFIL_1_ESO!AA31*'1º ESO'!C$6+PERFIL_1_ESO!AI31*'1º ESO'!C$7+PERFIL_1_ESO!AQ31*'1º ESO'!C$8+PERFIL_1_ESO!AY31*'1º ESO'!C$9+PERFIL_1_ESO!BG31*'1º ESO'!C$10</f>
        <v>0</v>
      </c>
      <c r="L40" s="68">
        <f>PERFIL_1_ESO!D31*'1º ESO'!D$3+PERFIL_1_ESO!L31*'1º ESO'!D$4+PERFIL_1_ESO!T31*'1º ESO'!D$5+PERFIL_1_ESO!AB31*'1º ESO'!D$6+PERFIL_1_ESO!AJ31*'1º ESO'!D$7+PERFIL_1_ESO!AR31*'1º ESO'!D$8+PERFIL_1_ESO!AZ31*'1º ESO'!D$9+PERFIL_1_ESO!BH31*'1º ESO'!D$10</f>
        <v>0</v>
      </c>
      <c r="M40" s="68">
        <f>PERFIL_1_ESO!E31*'1º ESO'!E$3+PERFIL_1_ESO!M31*'1º ESO'!E$4+PERFIL_1_ESO!U31*'1º ESO'!E$5+PERFIL_1_ESO!AC31*'1º ESO'!E$6+PERFIL_1_ESO!AK31*'1º ESO'!E$7+PERFIL_1_ESO!AS31*'1º ESO'!E$8+PERFIL_1_ESO!BA31*'1º ESO'!E$9+PERFIL_1_ESO!BI31*'1º ESO'!E$10</f>
        <v>0</v>
      </c>
      <c r="N40" s="68">
        <f>PERFIL_1_ESO!F31*'1º ESO'!F$3+PERFIL_1_ESO!N31*'1º ESO'!F$4+PERFIL_1_ESO!V31*'1º ESO'!F$5+PERFIL_1_ESO!AD31*'1º ESO'!F$6+PERFIL_1_ESO!AL31*'1º ESO'!F$7+PERFIL_1_ESO!AT31*'1º ESO'!F$8+PERFIL_1_ESO!BB31*'1º ESO'!F$9+PERFIL_1_ESO!BJ31*'1º ESO'!F$10</f>
        <v>0</v>
      </c>
      <c r="O40" s="68">
        <f>PERFIL_1_ESO!G31*'1º ESO'!G$3+PERFIL_1_ESO!O31*'1º ESO'!G$4+PERFIL_1_ESO!W31*'1º ESO'!G$5+PERFIL_1_ESO!AE31*'1º ESO'!G$6+PERFIL_1_ESO!AM31*'1º ESO'!G$7+PERFIL_1_ESO!AU31*'1º ESO'!G$8+PERFIL_1_ESO!BC31*'1º ESO'!G$9+PERFIL_1_ESO!BK31*'1º ESO'!G$10</f>
        <v>0</v>
      </c>
      <c r="P40" s="68">
        <f>PERFIL_1_ESO!H31*'1º ESO'!H$3+PERFIL_1_ESO!P31*'1º ESO'!H$4+PERFIL_1_ESO!X31*'1º ESO'!H$5+PERFIL_1_ESO!AF31*'1º ESO'!H$6+PERFIL_1_ESO!AN31*'1º ESO'!H$7+PERFIL_1_ESO!AV31*'1º ESO'!H$8+PERFIL_1_ESO!BD31*'1º ESO'!H$9+PERFIL_1_ESO!BL31*'1º ESO'!H$10</f>
        <v>0</v>
      </c>
      <c r="Q40" s="68">
        <f>PERFIL_1_ESO!I31*'1º ESO'!I$3+PERFIL_1_ESO!Q31*'1º ESO'!I$4+PERFIL_1_ESO!Y31*'1º ESO'!I$5+PERFIL_1_ESO!AG31*'1º ESO'!I$6+PERFIL_1_ESO!AO31*'1º ESO'!I$7+PERFIL_1_ESO!AW31*'1º ESO'!I$8+PERFIL_1_ESO!BE31*'1º ESO'!I$9+PERFIL_1_ESO!BM31*'1º ESO'!I$10</f>
        <v>0</v>
      </c>
      <c r="R40" s="155">
        <f>PERFIL_1_ESO!J31*'1º ESO'!J$3+PERFIL_1_ESO!R31*'1º ESO'!J$4+PERFIL_1_ESO!Z31*'1º ESO'!J$5+PERFIL_1_ESO!AH31*'1º ESO'!J$6+PERFIL_1_ESO!AP31*'1º ESO'!J$7+PERFIL_1_ESO!AX31*'1º ESO'!J$8+PERFIL_1_ESO!BF31*'1º ESO'!J$9+PERFIL_1_ESO!BN31*'1º ESO'!J$10</f>
        <v>0</v>
      </c>
      <c r="S40" s="161">
        <f>IF(PERFIL_1_ESO!BO31='1º ESO'!$B$12,1,IF(PERFIL_1_ESO!BO31='1º ESO'!$B$13,2,IF(PERFIL_1_ESO!BO31='1º ESO'!$B$14,3,4)))</f>
        <v>1</v>
      </c>
      <c r="T40" s="161">
        <f t="shared" si="17"/>
        <v>0</v>
      </c>
      <c r="U40" s="32">
        <f t="shared" si="18"/>
        <v>0</v>
      </c>
      <c r="V40" s="32">
        <f t="shared" si="19"/>
        <v>0</v>
      </c>
      <c r="W40" s="32">
        <f t="shared" si="20"/>
        <v>0</v>
      </c>
      <c r="X40" s="32">
        <f t="shared" si="21"/>
        <v>0</v>
      </c>
      <c r="Y40" s="32">
        <f t="shared" si="22"/>
        <v>0</v>
      </c>
      <c r="Z40" s="32">
        <f t="shared" si="23"/>
        <v>0</v>
      </c>
      <c r="AA40" s="167">
        <f t="shared" si="24"/>
        <v>0</v>
      </c>
      <c r="AB40" s="68">
        <f>PERFIL_1_ESO!BP31*'1º ESO'!T40</f>
        <v>0</v>
      </c>
      <c r="AC40" s="68">
        <f>PERFIL_1_ESO!BQ31*'1º ESO'!U40</f>
        <v>0</v>
      </c>
      <c r="AD40" s="68">
        <f>PERFIL_1_ESO!BR31*'1º ESO'!V40</f>
        <v>0</v>
      </c>
      <c r="AE40" s="68">
        <f>PERFIL_1_ESO!BS31*'1º ESO'!W40</f>
        <v>0</v>
      </c>
      <c r="AF40" s="68">
        <f>PERFIL_1_ESO!BT31*'1º ESO'!X40</f>
        <v>0</v>
      </c>
      <c r="AG40" s="68">
        <f>PERFIL_1_ESO!BU31*'1º ESO'!Y40</f>
        <v>0</v>
      </c>
      <c r="AH40" s="68">
        <f>PERFIL_1_ESO!BV31*'1º ESO'!Z40</f>
        <v>0</v>
      </c>
      <c r="AI40" s="155">
        <f>PERFIL_1_ESO!BW31*'1º ESO'!AA40</f>
        <v>0</v>
      </c>
      <c r="AJ40" s="68">
        <f t="shared" si="1"/>
        <v>0</v>
      </c>
      <c r="AK40" s="68">
        <f t="shared" si="2"/>
        <v>0</v>
      </c>
      <c r="AL40" s="68">
        <f t="shared" si="3"/>
        <v>0</v>
      </c>
      <c r="AM40" s="68">
        <f t="shared" si="4"/>
        <v>0</v>
      </c>
      <c r="AN40" s="68">
        <f t="shared" si="5"/>
        <v>0</v>
      </c>
      <c r="AO40" s="68">
        <f t="shared" si="6"/>
        <v>0</v>
      </c>
      <c r="AP40" s="68">
        <f t="shared" si="7"/>
        <v>0</v>
      </c>
      <c r="AQ40" s="155">
        <f t="shared" si="8"/>
        <v>0</v>
      </c>
    </row>
    <row r="41" spans="1:43">
      <c r="A41" s="25">
        <v>19</v>
      </c>
      <c r="B41" s="145" t="str">
        <f>PERFIL_1_ESO!B32</f>
        <v>Alumno/a 19</v>
      </c>
      <c r="C41" s="148">
        <f t="shared" si="9"/>
        <v>54</v>
      </c>
      <c r="D41" s="147">
        <f t="shared" si="10"/>
        <v>24</v>
      </c>
      <c r="E41" s="147">
        <f t="shared" si="11"/>
        <v>64</v>
      </c>
      <c r="F41" s="147">
        <f t="shared" si="12"/>
        <v>65</v>
      </c>
      <c r="G41" s="147">
        <f t="shared" si="13"/>
        <v>54</v>
      </c>
      <c r="H41" s="147">
        <f t="shared" si="14"/>
        <v>53</v>
      </c>
      <c r="I41" s="147">
        <f t="shared" si="15"/>
        <v>35</v>
      </c>
      <c r="J41" s="147">
        <f t="shared" si="16"/>
        <v>39</v>
      </c>
      <c r="K41" s="154">
        <f>PERFIL_1_ESO!C32*'1º ESO'!C$3+PERFIL_1_ESO!K32*'1º ESO'!C$4+PERFIL_1_ESO!S32*'1º ESO'!C$5+PERFIL_1_ESO!AA32*'1º ESO'!C$6+PERFIL_1_ESO!AI32*'1º ESO'!C$7+PERFIL_1_ESO!AQ32*'1º ESO'!C$8+PERFIL_1_ESO!AY32*'1º ESO'!C$9+PERFIL_1_ESO!BG32*'1º ESO'!C$10</f>
        <v>0</v>
      </c>
      <c r="L41" s="68">
        <f>PERFIL_1_ESO!D32*'1º ESO'!D$3+PERFIL_1_ESO!L32*'1º ESO'!D$4+PERFIL_1_ESO!T32*'1º ESO'!D$5+PERFIL_1_ESO!AB32*'1º ESO'!D$6+PERFIL_1_ESO!AJ32*'1º ESO'!D$7+PERFIL_1_ESO!AR32*'1º ESO'!D$8+PERFIL_1_ESO!AZ32*'1º ESO'!D$9+PERFIL_1_ESO!BH32*'1º ESO'!D$10</f>
        <v>0</v>
      </c>
      <c r="M41" s="68">
        <f>PERFIL_1_ESO!E32*'1º ESO'!E$3+PERFIL_1_ESO!M32*'1º ESO'!E$4+PERFIL_1_ESO!U32*'1º ESO'!E$5+PERFIL_1_ESO!AC32*'1º ESO'!E$6+PERFIL_1_ESO!AK32*'1º ESO'!E$7+PERFIL_1_ESO!AS32*'1º ESO'!E$8+PERFIL_1_ESO!BA32*'1º ESO'!E$9+PERFIL_1_ESO!BI32*'1º ESO'!E$10</f>
        <v>0</v>
      </c>
      <c r="N41" s="68">
        <f>PERFIL_1_ESO!F32*'1º ESO'!F$3+PERFIL_1_ESO!N32*'1º ESO'!F$4+PERFIL_1_ESO!V32*'1º ESO'!F$5+PERFIL_1_ESO!AD32*'1º ESO'!F$6+PERFIL_1_ESO!AL32*'1º ESO'!F$7+PERFIL_1_ESO!AT32*'1º ESO'!F$8+PERFIL_1_ESO!BB32*'1º ESO'!F$9+PERFIL_1_ESO!BJ32*'1º ESO'!F$10</f>
        <v>0</v>
      </c>
      <c r="O41" s="68">
        <f>PERFIL_1_ESO!G32*'1º ESO'!G$3+PERFIL_1_ESO!O32*'1º ESO'!G$4+PERFIL_1_ESO!W32*'1º ESO'!G$5+PERFIL_1_ESO!AE32*'1º ESO'!G$6+PERFIL_1_ESO!AM32*'1º ESO'!G$7+PERFIL_1_ESO!AU32*'1º ESO'!G$8+PERFIL_1_ESO!BC32*'1º ESO'!G$9+PERFIL_1_ESO!BK32*'1º ESO'!G$10</f>
        <v>0</v>
      </c>
      <c r="P41" s="68">
        <f>PERFIL_1_ESO!H32*'1º ESO'!H$3+PERFIL_1_ESO!P32*'1º ESO'!H$4+PERFIL_1_ESO!X32*'1º ESO'!H$5+PERFIL_1_ESO!AF32*'1º ESO'!H$6+PERFIL_1_ESO!AN32*'1º ESO'!H$7+PERFIL_1_ESO!AV32*'1º ESO'!H$8+PERFIL_1_ESO!BD32*'1º ESO'!H$9+PERFIL_1_ESO!BL32*'1º ESO'!H$10</f>
        <v>0</v>
      </c>
      <c r="Q41" s="68">
        <f>PERFIL_1_ESO!I32*'1º ESO'!I$3+PERFIL_1_ESO!Q32*'1º ESO'!I$4+PERFIL_1_ESO!Y32*'1º ESO'!I$5+PERFIL_1_ESO!AG32*'1º ESO'!I$6+PERFIL_1_ESO!AO32*'1º ESO'!I$7+PERFIL_1_ESO!AW32*'1º ESO'!I$8+PERFIL_1_ESO!BE32*'1º ESO'!I$9+PERFIL_1_ESO!BM32*'1º ESO'!I$10</f>
        <v>0</v>
      </c>
      <c r="R41" s="155">
        <f>PERFIL_1_ESO!J32*'1º ESO'!J$3+PERFIL_1_ESO!R32*'1º ESO'!J$4+PERFIL_1_ESO!Z32*'1º ESO'!J$5+PERFIL_1_ESO!AH32*'1º ESO'!J$6+PERFIL_1_ESO!AP32*'1º ESO'!J$7+PERFIL_1_ESO!AX32*'1º ESO'!J$8+PERFIL_1_ESO!BF32*'1º ESO'!J$9+PERFIL_1_ESO!BN32*'1º ESO'!J$10</f>
        <v>0</v>
      </c>
      <c r="S41" s="161">
        <f>IF(PERFIL_1_ESO!BO32='1º ESO'!$B$12,1,IF(PERFIL_1_ESO!BO32='1º ESO'!$B$13,2,IF(PERFIL_1_ESO!BO32='1º ESO'!$B$14,3,4)))</f>
        <v>1</v>
      </c>
      <c r="T41" s="161">
        <f t="shared" si="17"/>
        <v>0</v>
      </c>
      <c r="U41" s="32">
        <f t="shared" si="18"/>
        <v>0</v>
      </c>
      <c r="V41" s="32">
        <f t="shared" si="19"/>
        <v>0</v>
      </c>
      <c r="W41" s="32">
        <f t="shared" si="20"/>
        <v>0</v>
      </c>
      <c r="X41" s="32">
        <f t="shared" si="21"/>
        <v>0</v>
      </c>
      <c r="Y41" s="32">
        <f t="shared" si="22"/>
        <v>0</v>
      </c>
      <c r="Z41" s="32">
        <f t="shared" si="23"/>
        <v>0</v>
      </c>
      <c r="AA41" s="167">
        <f t="shared" si="24"/>
        <v>0</v>
      </c>
      <c r="AB41" s="68">
        <f>PERFIL_1_ESO!BP32*'1º ESO'!T41</f>
        <v>0</v>
      </c>
      <c r="AC41" s="68">
        <f>PERFIL_1_ESO!BQ32*'1º ESO'!U41</f>
        <v>0</v>
      </c>
      <c r="AD41" s="68">
        <f>PERFIL_1_ESO!BR32*'1º ESO'!V41</f>
        <v>0</v>
      </c>
      <c r="AE41" s="68">
        <f>PERFIL_1_ESO!BS32*'1º ESO'!W41</f>
        <v>0</v>
      </c>
      <c r="AF41" s="68">
        <f>PERFIL_1_ESO!BT32*'1º ESO'!X41</f>
        <v>0</v>
      </c>
      <c r="AG41" s="68">
        <f>PERFIL_1_ESO!BU32*'1º ESO'!Y41</f>
        <v>0</v>
      </c>
      <c r="AH41" s="68">
        <f>PERFIL_1_ESO!BV32*'1º ESO'!Z41</f>
        <v>0</v>
      </c>
      <c r="AI41" s="155">
        <f>PERFIL_1_ESO!BW32*'1º ESO'!AA41</f>
        <v>0</v>
      </c>
      <c r="AJ41" s="68">
        <f t="shared" si="1"/>
        <v>0</v>
      </c>
      <c r="AK41" s="68">
        <f t="shared" si="2"/>
        <v>0</v>
      </c>
      <c r="AL41" s="68">
        <f t="shared" si="3"/>
        <v>0</v>
      </c>
      <c r="AM41" s="68">
        <f t="shared" si="4"/>
        <v>0</v>
      </c>
      <c r="AN41" s="68">
        <f t="shared" si="5"/>
        <v>0</v>
      </c>
      <c r="AO41" s="68">
        <f t="shared" si="6"/>
        <v>0</v>
      </c>
      <c r="AP41" s="68">
        <f t="shared" si="7"/>
        <v>0</v>
      </c>
      <c r="AQ41" s="155">
        <f t="shared" si="8"/>
        <v>0</v>
      </c>
    </row>
    <row r="42" spans="1:43">
      <c r="A42" s="27">
        <v>20</v>
      </c>
      <c r="B42" s="144" t="str">
        <f>PERFIL_1_ESO!B33</f>
        <v>Alumno/a 20</v>
      </c>
      <c r="C42" s="148">
        <f t="shared" si="9"/>
        <v>54</v>
      </c>
      <c r="D42" s="147">
        <f t="shared" si="10"/>
        <v>24</v>
      </c>
      <c r="E42" s="147">
        <f t="shared" si="11"/>
        <v>64</v>
      </c>
      <c r="F42" s="147">
        <f t="shared" si="12"/>
        <v>65</v>
      </c>
      <c r="G42" s="147">
        <f t="shared" si="13"/>
        <v>54</v>
      </c>
      <c r="H42" s="147">
        <f t="shared" si="14"/>
        <v>53</v>
      </c>
      <c r="I42" s="147">
        <f t="shared" si="15"/>
        <v>35</v>
      </c>
      <c r="J42" s="147">
        <f t="shared" si="16"/>
        <v>39</v>
      </c>
      <c r="K42" s="154">
        <f>PERFIL_1_ESO!C33*'1º ESO'!C$3+PERFIL_1_ESO!K33*'1º ESO'!C$4+PERFIL_1_ESO!S33*'1º ESO'!C$5+PERFIL_1_ESO!AA33*'1º ESO'!C$6+PERFIL_1_ESO!AI33*'1º ESO'!C$7+PERFIL_1_ESO!AQ33*'1º ESO'!C$8+PERFIL_1_ESO!AY33*'1º ESO'!C$9+PERFIL_1_ESO!BG33*'1º ESO'!C$10</f>
        <v>0</v>
      </c>
      <c r="L42" s="68">
        <f>PERFIL_1_ESO!D33*'1º ESO'!D$3+PERFIL_1_ESO!L33*'1º ESO'!D$4+PERFIL_1_ESO!T33*'1º ESO'!D$5+PERFIL_1_ESO!AB33*'1º ESO'!D$6+PERFIL_1_ESO!AJ33*'1º ESO'!D$7+PERFIL_1_ESO!AR33*'1º ESO'!D$8+PERFIL_1_ESO!AZ33*'1º ESO'!D$9+PERFIL_1_ESO!BH33*'1º ESO'!D$10</f>
        <v>0</v>
      </c>
      <c r="M42" s="68">
        <f>PERFIL_1_ESO!E33*'1º ESO'!E$3+PERFIL_1_ESO!M33*'1º ESO'!E$4+PERFIL_1_ESO!U33*'1º ESO'!E$5+PERFIL_1_ESO!AC33*'1º ESO'!E$6+PERFIL_1_ESO!AK33*'1º ESO'!E$7+PERFIL_1_ESO!AS33*'1º ESO'!E$8+PERFIL_1_ESO!BA33*'1º ESO'!E$9+PERFIL_1_ESO!BI33*'1º ESO'!E$10</f>
        <v>0</v>
      </c>
      <c r="N42" s="68">
        <f>PERFIL_1_ESO!F33*'1º ESO'!F$3+PERFIL_1_ESO!N33*'1º ESO'!F$4+PERFIL_1_ESO!V33*'1º ESO'!F$5+PERFIL_1_ESO!AD33*'1º ESO'!F$6+PERFIL_1_ESO!AL33*'1º ESO'!F$7+PERFIL_1_ESO!AT33*'1º ESO'!F$8+PERFIL_1_ESO!BB33*'1º ESO'!F$9+PERFIL_1_ESO!BJ33*'1º ESO'!F$10</f>
        <v>0</v>
      </c>
      <c r="O42" s="68">
        <f>PERFIL_1_ESO!G33*'1º ESO'!G$3+PERFIL_1_ESO!O33*'1º ESO'!G$4+PERFIL_1_ESO!W33*'1º ESO'!G$5+PERFIL_1_ESO!AE33*'1º ESO'!G$6+PERFIL_1_ESO!AM33*'1º ESO'!G$7+PERFIL_1_ESO!AU33*'1º ESO'!G$8+PERFIL_1_ESO!BC33*'1º ESO'!G$9+PERFIL_1_ESO!BK33*'1º ESO'!G$10</f>
        <v>0</v>
      </c>
      <c r="P42" s="68">
        <f>PERFIL_1_ESO!H33*'1º ESO'!H$3+PERFIL_1_ESO!P33*'1º ESO'!H$4+PERFIL_1_ESO!X33*'1º ESO'!H$5+PERFIL_1_ESO!AF33*'1º ESO'!H$6+PERFIL_1_ESO!AN33*'1º ESO'!H$7+PERFIL_1_ESO!AV33*'1º ESO'!H$8+PERFIL_1_ESO!BD33*'1º ESO'!H$9+PERFIL_1_ESO!BL33*'1º ESO'!H$10</f>
        <v>0</v>
      </c>
      <c r="Q42" s="68">
        <f>PERFIL_1_ESO!I33*'1º ESO'!I$3+PERFIL_1_ESO!Q33*'1º ESO'!I$4+PERFIL_1_ESO!Y33*'1º ESO'!I$5+PERFIL_1_ESO!AG33*'1º ESO'!I$6+PERFIL_1_ESO!AO33*'1º ESO'!I$7+PERFIL_1_ESO!AW33*'1º ESO'!I$8+PERFIL_1_ESO!BE33*'1º ESO'!I$9+PERFIL_1_ESO!BM33*'1º ESO'!I$10</f>
        <v>0</v>
      </c>
      <c r="R42" s="155">
        <f>PERFIL_1_ESO!J33*'1º ESO'!J$3+PERFIL_1_ESO!R33*'1º ESO'!J$4+PERFIL_1_ESO!Z33*'1º ESO'!J$5+PERFIL_1_ESO!AH33*'1º ESO'!J$6+PERFIL_1_ESO!AP33*'1º ESO'!J$7+PERFIL_1_ESO!AX33*'1º ESO'!J$8+PERFIL_1_ESO!BF33*'1º ESO'!J$9+PERFIL_1_ESO!BN33*'1º ESO'!J$10</f>
        <v>0</v>
      </c>
      <c r="S42" s="161">
        <f>IF(PERFIL_1_ESO!BO33='1º ESO'!$B$12,1,IF(PERFIL_1_ESO!BO33='1º ESO'!$B$13,2,IF(PERFIL_1_ESO!BO33='1º ESO'!$B$14,3,4)))</f>
        <v>1</v>
      </c>
      <c r="T42" s="161">
        <f t="shared" si="17"/>
        <v>0</v>
      </c>
      <c r="U42" s="32">
        <f t="shared" si="18"/>
        <v>0</v>
      </c>
      <c r="V42" s="32">
        <f t="shared" si="19"/>
        <v>0</v>
      </c>
      <c r="W42" s="32">
        <f t="shared" si="20"/>
        <v>0</v>
      </c>
      <c r="X42" s="32">
        <f t="shared" si="21"/>
        <v>0</v>
      </c>
      <c r="Y42" s="32">
        <f t="shared" si="22"/>
        <v>0</v>
      </c>
      <c r="Z42" s="32">
        <f t="shared" si="23"/>
        <v>0</v>
      </c>
      <c r="AA42" s="167">
        <f t="shared" si="24"/>
        <v>0</v>
      </c>
      <c r="AB42" s="68">
        <f>PERFIL_1_ESO!BP33*'1º ESO'!T42</f>
        <v>0</v>
      </c>
      <c r="AC42" s="68">
        <f>PERFIL_1_ESO!BQ33*'1º ESO'!U42</f>
        <v>0</v>
      </c>
      <c r="AD42" s="68">
        <f>PERFIL_1_ESO!BR33*'1º ESO'!V42</f>
        <v>0</v>
      </c>
      <c r="AE42" s="68">
        <f>PERFIL_1_ESO!BS33*'1º ESO'!W42</f>
        <v>0</v>
      </c>
      <c r="AF42" s="68">
        <f>PERFIL_1_ESO!BT33*'1º ESO'!X42</f>
        <v>0</v>
      </c>
      <c r="AG42" s="68">
        <f>PERFIL_1_ESO!BU33*'1º ESO'!Y42</f>
        <v>0</v>
      </c>
      <c r="AH42" s="68">
        <f>PERFIL_1_ESO!BV33*'1º ESO'!Z42</f>
        <v>0</v>
      </c>
      <c r="AI42" s="155">
        <f>PERFIL_1_ESO!BW33*'1º ESO'!AA42</f>
        <v>0</v>
      </c>
      <c r="AJ42" s="68">
        <f t="shared" si="1"/>
        <v>0</v>
      </c>
      <c r="AK42" s="68">
        <f t="shared" si="2"/>
        <v>0</v>
      </c>
      <c r="AL42" s="68">
        <f t="shared" si="3"/>
        <v>0</v>
      </c>
      <c r="AM42" s="68">
        <f t="shared" si="4"/>
        <v>0</v>
      </c>
      <c r="AN42" s="68">
        <f t="shared" si="5"/>
        <v>0</v>
      </c>
      <c r="AO42" s="68">
        <f t="shared" si="6"/>
        <v>0</v>
      </c>
      <c r="AP42" s="68">
        <f t="shared" si="7"/>
        <v>0</v>
      </c>
      <c r="AQ42" s="155">
        <f t="shared" si="8"/>
        <v>0</v>
      </c>
    </row>
    <row r="43" spans="1:43" ht="17" thickBot="1">
      <c r="A43" s="29">
        <v>21</v>
      </c>
      <c r="B43" s="145" t="str">
        <f>PERFIL_1_ESO!B34</f>
        <v>Alumno/a 21</v>
      </c>
      <c r="C43" s="148">
        <f t="shared" si="9"/>
        <v>54</v>
      </c>
      <c r="D43" s="147">
        <f t="shared" si="10"/>
        <v>24</v>
      </c>
      <c r="E43" s="147">
        <f t="shared" si="11"/>
        <v>64</v>
      </c>
      <c r="F43" s="147">
        <f t="shared" si="12"/>
        <v>65</v>
      </c>
      <c r="G43" s="147">
        <f t="shared" si="13"/>
        <v>54</v>
      </c>
      <c r="H43" s="147">
        <f t="shared" si="14"/>
        <v>53</v>
      </c>
      <c r="I43" s="147">
        <f t="shared" si="15"/>
        <v>35</v>
      </c>
      <c r="J43" s="147">
        <f t="shared" si="16"/>
        <v>39</v>
      </c>
      <c r="K43" s="154">
        <f>PERFIL_1_ESO!C34*'1º ESO'!C$3+PERFIL_1_ESO!K34*'1º ESO'!C$4+PERFIL_1_ESO!S34*'1º ESO'!C$5+PERFIL_1_ESO!AA34*'1º ESO'!C$6+PERFIL_1_ESO!AI34*'1º ESO'!C$7+PERFIL_1_ESO!AQ34*'1º ESO'!C$8+PERFIL_1_ESO!AY34*'1º ESO'!C$9+PERFIL_1_ESO!BG34*'1º ESO'!C$10</f>
        <v>0</v>
      </c>
      <c r="L43" s="68">
        <f>PERFIL_1_ESO!D34*'1º ESO'!D$3+PERFIL_1_ESO!L34*'1º ESO'!D$4+PERFIL_1_ESO!T34*'1º ESO'!D$5+PERFIL_1_ESO!AB34*'1º ESO'!D$6+PERFIL_1_ESO!AJ34*'1º ESO'!D$7+PERFIL_1_ESO!AR34*'1º ESO'!D$8+PERFIL_1_ESO!AZ34*'1º ESO'!D$9+PERFIL_1_ESO!BH34*'1º ESO'!D$10</f>
        <v>0</v>
      </c>
      <c r="M43" s="68">
        <f>PERFIL_1_ESO!E34*'1º ESO'!E$3+PERFIL_1_ESO!M34*'1º ESO'!E$4+PERFIL_1_ESO!U34*'1º ESO'!E$5+PERFIL_1_ESO!AC34*'1º ESO'!E$6+PERFIL_1_ESO!AK34*'1º ESO'!E$7+PERFIL_1_ESO!AS34*'1º ESO'!E$8+PERFIL_1_ESO!BA34*'1º ESO'!E$9+PERFIL_1_ESO!BI34*'1º ESO'!E$10</f>
        <v>0</v>
      </c>
      <c r="N43" s="68">
        <f>PERFIL_1_ESO!F34*'1º ESO'!F$3+PERFIL_1_ESO!N34*'1º ESO'!F$4+PERFIL_1_ESO!V34*'1º ESO'!F$5+PERFIL_1_ESO!AD34*'1º ESO'!F$6+PERFIL_1_ESO!AL34*'1º ESO'!F$7+PERFIL_1_ESO!AT34*'1º ESO'!F$8+PERFIL_1_ESO!BB34*'1º ESO'!F$9+PERFIL_1_ESO!BJ34*'1º ESO'!F$10</f>
        <v>0</v>
      </c>
      <c r="O43" s="68">
        <f>PERFIL_1_ESO!G34*'1º ESO'!G$3+PERFIL_1_ESO!O34*'1º ESO'!G$4+PERFIL_1_ESO!W34*'1º ESO'!G$5+PERFIL_1_ESO!AE34*'1º ESO'!G$6+PERFIL_1_ESO!AM34*'1º ESO'!G$7+PERFIL_1_ESO!AU34*'1º ESO'!G$8+PERFIL_1_ESO!BC34*'1º ESO'!G$9+PERFIL_1_ESO!BK34*'1º ESO'!G$10</f>
        <v>0</v>
      </c>
      <c r="P43" s="68">
        <f>PERFIL_1_ESO!H34*'1º ESO'!H$3+PERFIL_1_ESO!P34*'1º ESO'!H$4+PERFIL_1_ESO!X34*'1º ESO'!H$5+PERFIL_1_ESO!AF34*'1º ESO'!H$6+PERFIL_1_ESO!AN34*'1º ESO'!H$7+PERFIL_1_ESO!AV34*'1º ESO'!H$8+PERFIL_1_ESO!BD34*'1º ESO'!H$9+PERFIL_1_ESO!BL34*'1º ESO'!H$10</f>
        <v>0</v>
      </c>
      <c r="Q43" s="68">
        <f>PERFIL_1_ESO!I34*'1º ESO'!I$3+PERFIL_1_ESO!Q34*'1º ESO'!I$4+PERFIL_1_ESO!Y34*'1º ESO'!I$5+PERFIL_1_ESO!AG34*'1º ESO'!I$6+PERFIL_1_ESO!AO34*'1º ESO'!I$7+PERFIL_1_ESO!AW34*'1º ESO'!I$8+PERFIL_1_ESO!BE34*'1º ESO'!I$9+PERFIL_1_ESO!BM34*'1º ESO'!I$10</f>
        <v>0</v>
      </c>
      <c r="R43" s="155">
        <f>PERFIL_1_ESO!J34*'1º ESO'!J$3+PERFIL_1_ESO!R34*'1º ESO'!J$4+PERFIL_1_ESO!Z34*'1º ESO'!J$5+PERFIL_1_ESO!AH34*'1º ESO'!J$6+PERFIL_1_ESO!AP34*'1º ESO'!J$7+PERFIL_1_ESO!AX34*'1º ESO'!J$8+PERFIL_1_ESO!BF34*'1º ESO'!J$9+PERFIL_1_ESO!BN34*'1º ESO'!J$10</f>
        <v>0</v>
      </c>
      <c r="S43" s="161">
        <f>IF(PERFIL_1_ESO!BO34='1º ESO'!$B$12,1,IF(PERFIL_1_ESO!BO34='1º ESO'!$B$13,2,IF(PERFIL_1_ESO!BO34='1º ESO'!$B$14,3,4)))</f>
        <v>1</v>
      </c>
      <c r="T43" s="161">
        <f t="shared" si="17"/>
        <v>0</v>
      </c>
      <c r="U43" s="32">
        <f t="shared" si="18"/>
        <v>0</v>
      </c>
      <c r="V43" s="32">
        <f t="shared" si="19"/>
        <v>0</v>
      </c>
      <c r="W43" s="32">
        <f t="shared" si="20"/>
        <v>0</v>
      </c>
      <c r="X43" s="32">
        <f t="shared" si="21"/>
        <v>0</v>
      </c>
      <c r="Y43" s="32">
        <f t="shared" si="22"/>
        <v>0</v>
      </c>
      <c r="Z43" s="32">
        <f t="shared" si="23"/>
        <v>0</v>
      </c>
      <c r="AA43" s="167">
        <f t="shared" si="24"/>
        <v>0</v>
      </c>
      <c r="AB43" s="68">
        <f>PERFIL_1_ESO!BP34*'1º ESO'!T43</f>
        <v>0</v>
      </c>
      <c r="AC43" s="68">
        <f>PERFIL_1_ESO!BQ34*'1º ESO'!U43</f>
        <v>0</v>
      </c>
      <c r="AD43" s="68">
        <f>PERFIL_1_ESO!BR34*'1º ESO'!V43</f>
        <v>0</v>
      </c>
      <c r="AE43" s="68">
        <f>PERFIL_1_ESO!BS34*'1º ESO'!W43</f>
        <v>0</v>
      </c>
      <c r="AF43" s="68">
        <f>PERFIL_1_ESO!BT34*'1º ESO'!X43</f>
        <v>0</v>
      </c>
      <c r="AG43" s="68">
        <f>PERFIL_1_ESO!BU34*'1º ESO'!Y43</f>
        <v>0</v>
      </c>
      <c r="AH43" s="68">
        <f>PERFIL_1_ESO!BV34*'1º ESO'!Z43</f>
        <v>0</v>
      </c>
      <c r="AI43" s="155">
        <f>PERFIL_1_ESO!BW34*'1º ESO'!AA43</f>
        <v>0</v>
      </c>
      <c r="AJ43" s="68">
        <f t="shared" si="1"/>
        <v>0</v>
      </c>
      <c r="AK43" s="68">
        <f t="shared" si="2"/>
        <v>0</v>
      </c>
      <c r="AL43" s="68">
        <f t="shared" si="3"/>
        <v>0</v>
      </c>
      <c r="AM43" s="68">
        <f t="shared" si="4"/>
        <v>0</v>
      </c>
      <c r="AN43" s="68">
        <f t="shared" si="5"/>
        <v>0</v>
      </c>
      <c r="AO43" s="68">
        <f t="shared" si="6"/>
        <v>0</v>
      </c>
      <c r="AP43" s="68">
        <f t="shared" si="7"/>
        <v>0</v>
      </c>
      <c r="AQ43" s="155">
        <f t="shared" si="8"/>
        <v>0</v>
      </c>
    </row>
    <row r="44" spans="1:43">
      <c r="A44" s="25">
        <v>22</v>
      </c>
      <c r="B44" s="144" t="str">
        <f>PERFIL_1_ESO!B35</f>
        <v>Alumno/a 22</v>
      </c>
      <c r="C44" s="148">
        <f t="shared" si="9"/>
        <v>54</v>
      </c>
      <c r="D44" s="147">
        <f t="shared" si="10"/>
        <v>24</v>
      </c>
      <c r="E44" s="147">
        <f t="shared" si="11"/>
        <v>64</v>
      </c>
      <c r="F44" s="147">
        <f t="shared" si="12"/>
        <v>65</v>
      </c>
      <c r="G44" s="147">
        <f t="shared" si="13"/>
        <v>54</v>
      </c>
      <c r="H44" s="147">
        <f t="shared" si="14"/>
        <v>53</v>
      </c>
      <c r="I44" s="147">
        <f t="shared" si="15"/>
        <v>35</v>
      </c>
      <c r="J44" s="147">
        <f t="shared" si="16"/>
        <v>39</v>
      </c>
      <c r="K44" s="154">
        <f>PERFIL_1_ESO!C35*'1º ESO'!C$3+PERFIL_1_ESO!K35*'1º ESO'!C$4+PERFIL_1_ESO!S35*'1º ESO'!C$5+PERFIL_1_ESO!AA35*'1º ESO'!C$6+PERFIL_1_ESO!AI35*'1º ESO'!C$7+PERFIL_1_ESO!AQ35*'1º ESO'!C$8+PERFIL_1_ESO!AY35*'1º ESO'!C$9+PERFIL_1_ESO!BG35*'1º ESO'!C$10</f>
        <v>0</v>
      </c>
      <c r="L44" s="68">
        <f>PERFIL_1_ESO!D35*'1º ESO'!D$3+PERFIL_1_ESO!L35*'1º ESO'!D$4+PERFIL_1_ESO!T35*'1º ESO'!D$5+PERFIL_1_ESO!AB35*'1º ESO'!D$6+PERFIL_1_ESO!AJ35*'1º ESO'!D$7+PERFIL_1_ESO!AR35*'1º ESO'!D$8+PERFIL_1_ESO!AZ35*'1º ESO'!D$9+PERFIL_1_ESO!BH35*'1º ESO'!D$10</f>
        <v>0</v>
      </c>
      <c r="M44" s="68">
        <f>PERFIL_1_ESO!E35*'1º ESO'!E$3+PERFIL_1_ESO!M35*'1º ESO'!E$4+PERFIL_1_ESO!U35*'1º ESO'!E$5+PERFIL_1_ESO!AC35*'1º ESO'!E$6+PERFIL_1_ESO!AK35*'1º ESO'!E$7+PERFIL_1_ESO!AS35*'1º ESO'!E$8+PERFIL_1_ESO!BA35*'1º ESO'!E$9+PERFIL_1_ESO!BI35*'1º ESO'!E$10</f>
        <v>0</v>
      </c>
      <c r="N44" s="68">
        <f>PERFIL_1_ESO!F35*'1º ESO'!F$3+PERFIL_1_ESO!N35*'1º ESO'!F$4+PERFIL_1_ESO!V35*'1º ESO'!F$5+PERFIL_1_ESO!AD35*'1º ESO'!F$6+PERFIL_1_ESO!AL35*'1º ESO'!F$7+PERFIL_1_ESO!AT35*'1º ESO'!F$8+PERFIL_1_ESO!BB35*'1º ESO'!F$9+PERFIL_1_ESO!BJ35*'1º ESO'!F$10</f>
        <v>0</v>
      </c>
      <c r="O44" s="68">
        <f>PERFIL_1_ESO!G35*'1º ESO'!G$3+PERFIL_1_ESO!O35*'1º ESO'!G$4+PERFIL_1_ESO!W35*'1º ESO'!G$5+PERFIL_1_ESO!AE35*'1º ESO'!G$6+PERFIL_1_ESO!AM35*'1º ESO'!G$7+PERFIL_1_ESO!AU35*'1º ESO'!G$8+PERFIL_1_ESO!BC35*'1º ESO'!G$9+PERFIL_1_ESO!BK35*'1º ESO'!G$10</f>
        <v>0</v>
      </c>
      <c r="P44" s="68">
        <f>PERFIL_1_ESO!H35*'1º ESO'!H$3+PERFIL_1_ESO!P35*'1º ESO'!H$4+PERFIL_1_ESO!X35*'1º ESO'!H$5+PERFIL_1_ESO!AF35*'1º ESO'!H$6+PERFIL_1_ESO!AN35*'1º ESO'!H$7+PERFIL_1_ESO!AV35*'1º ESO'!H$8+PERFIL_1_ESO!BD35*'1º ESO'!H$9+PERFIL_1_ESO!BL35*'1º ESO'!H$10</f>
        <v>0</v>
      </c>
      <c r="Q44" s="68">
        <f>PERFIL_1_ESO!I35*'1º ESO'!I$3+PERFIL_1_ESO!Q35*'1º ESO'!I$4+PERFIL_1_ESO!Y35*'1º ESO'!I$5+PERFIL_1_ESO!AG35*'1º ESO'!I$6+PERFIL_1_ESO!AO35*'1º ESO'!I$7+PERFIL_1_ESO!AW35*'1º ESO'!I$8+PERFIL_1_ESO!BE35*'1º ESO'!I$9+PERFIL_1_ESO!BM35*'1º ESO'!I$10</f>
        <v>0</v>
      </c>
      <c r="R44" s="155">
        <f>PERFIL_1_ESO!J35*'1º ESO'!J$3+PERFIL_1_ESO!R35*'1º ESO'!J$4+PERFIL_1_ESO!Z35*'1º ESO'!J$5+PERFIL_1_ESO!AH35*'1º ESO'!J$6+PERFIL_1_ESO!AP35*'1º ESO'!J$7+PERFIL_1_ESO!AX35*'1º ESO'!J$8+PERFIL_1_ESO!BF35*'1º ESO'!J$9+PERFIL_1_ESO!BN35*'1º ESO'!J$10</f>
        <v>0</v>
      </c>
      <c r="S44" s="161">
        <f>IF(PERFIL_1_ESO!BO35='1º ESO'!$B$12,1,IF(PERFIL_1_ESO!BO35='1º ESO'!$B$13,2,IF(PERFIL_1_ESO!BO35='1º ESO'!$B$14,3,4)))</f>
        <v>1</v>
      </c>
      <c r="T44" s="161">
        <f t="shared" si="17"/>
        <v>0</v>
      </c>
      <c r="U44" s="32">
        <f t="shared" si="18"/>
        <v>0</v>
      </c>
      <c r="V44" s="32">
        <f t="shared" si="19"/>
        <v>0</v>
      </c>
      <c r="W44" s="32">
        <f t="shared" si="20"/>
        <v>0</v>
      </c>
      <c r="X44" s="32">
        <f t="shared" si="21"/>
        <v>0</v>
      </c>
      <c r="Y44" s="32">
        <f t="shared" si="22"/>
        <v>0</v>
      </c>
      <c r="Z44" s="32">
        <f t="shared" si="23"/>
        <v>0</v>
      </c>
      <c r="AA44" s="167">
        <f t="shared" si="24"/>
        <v>0</v>
      </c>
      <c r="AB44" s="68">
        <f>PERFIL_1_ESO!BP35*'1º ESO'!T44</f>
        <v>0</v>
      </c>
      <c r="AC44" s="68">
        <f>PERFIL_1_ESO!BQ35*'1º ESO'!U44</f>
        <v>0</v>
      </c>
      <c r="AD44" s="68">
        <f>PERFIL_1_ESO!BR35*'1º ESO'!V44</f>
        <v>0</v>
      </c>
      <c r="AE44" s="68">
        <f>PERFIL_1_ESO!BS35*'1º ESO'!W44</f>
        <v>0</v>
      </c>
      <c r="AF44" s="68">
        <f>PERFIL_1_ESO!BT35*'1º ESO'!X44</f>
        <v>0</v>
      </c>
      <c r="AG44" s="68">
        <f>PERFIL_1_ESO!BU35*'1º ESO'!Y44</f>
        <v>0</v>
      </c>
      <c r="AH44" s="68">
        <f>PERFIL_1_ESO!BV35*'1º ESO'!Z44</f>
        <v>0</v>
      </c>
      <c r="AI44" s="155">
        <f>PERFIL_1_ESO!BW35*'1º ESO'!AA44</f>
        <v>0</v>
      </c>
      <c r="AJ44" s="68">
        <f t="shared" si="1"/>
        <v>0</v>
      </c>
      <c r="AK44" s="68">
        <f t="shared" si="2"/>
        <v>0</v>
      </c>
      <c r="AL44" s="68">
        <f t="shared" si="3"/>
        <v>0</v>
      </c>
      <c r="AM44" s="68">
        <f t="shared" si="4"/>
        <v>0</v>
      </c>
      <c r="AN44" s="68">
        <f t="shared" si="5"/>
        <v>0</v>
      </c>
      <c r="AO44" s="68">
        <f t="shared" si="6"/>
        <v>0</v>
      </c>
      <c r="AP44" s="68">
        <f t="shared" si="7"/>
        <v>0</v>
      </c>
      <c r="AQ44" s="155">
        <f t="shared" si="8"/>
        <v>0</v>
      </c>
    </row>
    <row r="45" spans="1:43">
      <c r="A45" s="27">
        <v>23</v>
      </c>
      <c r="B45" s="145" t="str">
        <f>PERFIL_1_ESO!B36</f>
        <v>Alumno/a 23</v>
      </c>
      <c r="C45" s="148">
        <f t="shared" si="9"/>
        <v>54</v>
      </c>
      <c r="D45" s="147">
        <f t="shared" si="10"/>
        <v>24</v>
      </c>
      <c r="E45" s="147">
        <f t="shared" si="11"/>
        <v>64</v>
      </c>
      <c r="F45" s="147">
        <f t="shared" si="12"/>
        <v>65</v>
      </c>
      <c r="G45" s="147">
        <f t="shared" si="13"/>
        <v>54</v>
      </c>
      <c r="H45" s="147">
        <f t="shared" si="14"/>
        <v>53</v>
      </c>
      <c r="I45" s="147">
        <f t="shared" si="15"/>
        <v>35</v>
      </c>
      <c r="J45" s="147">
        <f t="shared" si="16"/>
        <v>39</v>
      </c>
      <c r="K45" s="154">
        <f>PERFIL_1_ESO!C36*'1º ESO'!C$3+PERFIL_1_ESO!K36*'1º ESO'!C$4+PERFIL_1_ESO!S36*'1º ESO'!C$5+PERFIL_1_ESO!AA36*'1º ESO'!C$6+PERFIL_1_ESO!AI36*'1º ESO'!C$7+PERFIL_1_ESO!AQ36*'1º ESO'!C$8+PERFIL_1_ESO!AY36*'1º ESO'!C$9+PERFIL_1_ESO!BG36*'1º ESO'!C$10</f>
        <v>0</v>
      </c>
      <c r="L45" s="68">
        <f>PERFIL_1_ESO!D36*'1º ESO'!D$3+PERFIL_1_ESO!L36*'1º ESO'!D$4+PERFIL_1_ESO!T36*'1º ESO'!D$5+PERFIL_1_ESO!AB36*'1º ESO'!D$6+PERFIL_1_ESO!AJ36*'1º ESO'!D$7+PERFIL_1_ESO!AR36*'1º ESO'!D$8+PERFIL_1_ESO!AZ36*'1º ESO'!D$9+PERFIL_1_ESO!BH36*'1º ESO'!D$10</f>
        <v>0</v>
      </c>
      <c r="M45" s="68">
        <f>PERFIL_1_ESO!E36*'1º ESO'!E$3+PERFIL_1_ESO!M36*'1º ESO'!E$4+PERFIL_1_ESO!U36*'1º ESO'!E$5+PERFIL_1_ESO!AC36*'1º ESO'!E$6+PERFIL_1_ESO!AK36*'1º ESO'!E$7+PERFIL_1_ESO!AS36*'1º ESO'!E$8+PERFIL_1_ESO!BA36*'1º ESO'!E$9+PERFIL_1_ESO!BI36*'1º ESO'!E$10</f>
        <v>0</v>
      </c>
      <c r="N45" s="68">
        <f>PERFIL_1_ESO!F36*'1º ESO'!F$3+PERFIL_1_ESO!N36*'1º ESO'!F$4+PERFIL_1_ESO!V36*'1º ESO'!F$5+PERFIL_1_ESO!AD36*'1º ESO'!F$6+PERFIL_1_ESO!AL36*'1º ESO'!F$7+PERFIL_1_ESO!AT36*'1º ESO'!F$8+PERFIL_1_ESO!BB36*'1º ESO'!F$9+PERFIL_1_ESO!BJ36*'1º ESO'!F$10</f>
        <v>0</v>
      </c>
      <c r="O45" s="68">
        <f>PERFIL_1_ESO!G36*'1º ESO'!G$3+PERFIL_1_ESO!O36*'1º ESO'!G$4+PERFIL_1_ESO!W36*'1º ESO'!G$5+PERFIL_1_ESO!AE36*'1º ESO'!G$6+PERFIL_1_ESO!AM36*'1º ESO'!G$7+PERFIL_1_ESO!AU36*'1º ESO'!G$8+PERFIL_1_ESO!BC36*'1º ESO'!G$9+PERFIL_1_ESO!BK36*'1º ESO'!G$10</f>
        <v>0</v>
      </c>
      <c r="P45" s="68">
        <f>PERFIL_1_ESO!H36*'1º ESO'!H$3+PERFIL_1_ESO!P36*'1º ESO'!H$4+PERFIL_1_ESO!X36*'1º ESO'!H$5+PERFIL_1_ESO!AF36*'1º ESO'!H$6+PERFIL_1_ESO!AN36*'1º ESO'!H$7+PERFIL_1_ESO!AV36*'1º ESO'!H$8+PERFIL_1_ESO!BD36*'1º ESO'!H$9+PERFIL_1_ESO!BL36*'1º ESO'!H$10</f>
        <v>0</v>
      </c>
      <c r="Q45" s="68">
        <f>PERFIL_1_ESO!I36*'1º ESO'!I$3+PERFIL_1_ESO!Q36*'1º ESO'!I$4+PERFIL_1_ESO!Y36*'1º ESO'!I$5+PERFIL_1_ESO!AG36*'1º ESO'!I$6+PERFIL_1_ESO!AO36*'1º ESO'!I$7+PERFIL_1_ESO!AW36*'1º ESO'!I$8+PERFIL_1_ESO!BE36*'1º ESO'!I$9+PERFIL_1_ESO!BM36*'1º ESO'!I$10</f>
        <v>0</v>
      </c>
      <c r="R45" s="155">
        <f>PERFIL_1_ESO!J36*'1º ESO'!J$3+PERFIL_1_ESO!R36*'1º ESO'!J$4+PERFIL_1_ESO!Z36*'1º ESO'!J$5+PERFIL_1_ESO!AH36*'1º ESO'!J$6+PERFIL_1_ESO!AP36*'1º ESO'!J$7+PERFIL_1_ESO!AX36*'1º ESO'!J$8+PERFIL_1_ESO!BF36*'1º ESO'!J$9+PERFIL_1_ESO!BN36*'1º ESO'!J$10</f>
        <v>0</v>
      </c>
      <c r="S45" s="161">
        <f>IF(PERFIL_1_ESO!BO36='1º ESO'!$B$12,1,IF(PERFIL_1_ESO!BO36='1º ESO'!$B$13,2,IF(PERFIL_1_ESO!BO36='1º ESO'!$B$14,3,4)))</f>
        <v>1</v>
      </c>
      <c r="T45" s="161">
        <f t="shared" si="17"/>
        <v>0</v>
      </c>
      <c r="U45" s="32">
        <f t="shared" si="18"/>
        <v>0</v>
      </c>
      <c r="V45" s="32">
        <f t="shared" si="19"/>
        <v>0</v>
      </c>
      <c r="W45" s="32">
        <f t="shared" si="20"/>
        <v>0</v>
      </c>
      <c r="X45" s="32">
        <f t="shared" si="21"/>
        <v>0</v>
      </c>
      <c r="Y45" s="32">
        <f t="shared" si="22"/>
        <v>0</v>
      </c>
      <c r="Z45" s="32">
        <f t="shared" si="23"/>
        <v>0</v>
      </c>
      <c r="AA45" s="167">
        <f t="shared" si="24"/>
        <v>0</v>
      </c>
      <c r="AB45" s="68">
        <f>PERFIL_1_ESO!BP36*'1º ESO'!T45</f>
        <v>0</v>
      </c>
      <c r="AC45" s="68">
        <f>PERFIL_1_ESO!BQ36*'1º ESO'!U45</f>
        <v>0</v>
      </c>
      <c r="AD45" s="68">
        <f>PERFIL_1_ESO!BR36*'1º ESO'!V45</f>
        <v>0</v>
      </c>
      <c r="AE45" s="68">
        <f>PERFIL_1_ESO!BS36*'1º ESO'!W45</f>
        <v>0</v>
      </c>
      <c r="AF45" s="68">
        <f>PERFIL_1_ESO!BT36*'1º ESO'!X45</f>
        <v>0</v>
      </c>
      <c r="AG45" s="68">
        <f>PERFIL_1_ESO!BU36*'1º ESO'!Y45</f>
        <v>0</v>
      </c>
      <c r="AH45" s="68">
        <f>PERFIL_1_ESO!BV36*'1º ESO'!Z45</f>
        <v>0</v>
      </c>
      <c r="AI45" s="155">
        <f>PERFIL_1_ESO!BW36*'1º ESO'!AA45</f>
        <v>0</v>
      </c>
      <c r="AJ45" s="68">
        <f t="shared" si="1"/>
        <v>0</v>
      </c>
      <c r="AK45" s="68">
        <f t="shared" si="2"/>
        <v>0</v>
      </c>
      <c r="AL45" s="68">
        <f t="shared" si="3"/>
        <v>0</v>
      </c>
      <c r="AM45" s="68">
        <f t="shared" si="4"/>
        <v>0</v>
      </c>
      <c r="AN45" s="68">
        <f t="shared" si="5"/>
        <v>0</v>
      </c>
      <c r="AO45" s="68">
        <f t="shared" si="6"/>
        <v>0</v>
      </c>
      <c r="AP45" s="68">
        <f t="shared" si="7"/>
        <v>0</v>
      </c>
      <c r="AQ45" s="155">
        <f t="shared" si="8"/>
        <v>0</v>
      </c>
    </row>
    <row r="46" spans="1:43" ht="17" thickBot="1">
      <c r="A46" s="29">
        <v>24</v>
      </c>
      <c r="B46" s="144" t="str">
        <f>PERFIL_1_ESO!B37</f>
        <v>Alumno/a 24</v>
      </c>
      <c r="C46" s="148">
        <f t="shared" si="9"/>
        <v>54</v>
      </c>
      <c r="D46" s="147">
        <f t="shared" si="10"/>
        <v>24</v>
      </c>
      <c r="E46" s="147">
        <f t="shared" si="11"/>
        <v>64</v>
      </c>
      <c r="F46" s="147">
        <f t="shared" si="12"/>
        <v>65</v>
      </c>
      <c r="G46" s="147">
        <f t="shared" si="13"/>
        <v>54</v>
      </c>
      <c r="H46" s="147">
        <f t="shared" si="14"/>
        <v>53</v>
      </c>
      <c r="I46" s="147">
        <f t="shared" si="15"/>
        <v>35</v>
      </c>
      <c r="J46" s="147">
        <f t="shared" si="16"/>
        <v>39</v>
      </c>
      <c r="K46" s="154">
        <f>PERFIL_1_ESO!C37*'1º ESO'!C$3+PERFIL_1_ESO!K37*'1º ESO'!C$4+PERFIL_1_ESO!S37*'1º ESO'!C$5+PERFIL_1_ESO!AA37*'1º ESO'!C$6+PERFIL_1_ESO!AI37*'1º ESO'!C$7+PERFIL_1_ESO!AQ37*'1º ESO'!C$8+PERFIL_1_ESO!AY37*'1º ESO'!C$9+PERFIL_1_ESO!BG37*'1º ESO'!C$10</f>
        <v>0</v>
      </c>
      <c r="L46" s="68">
        <f>PERFIL_1_ESO!D37*'1º ESO'!D$3+PERFIL_1_ESO!L37*'1º ESO'!D$4+PERFIL_1_ESO!T37*'1º ESO'!D$5+PERFIL_1_ESO!AB37*'1º ESO'!D$6+PERFIL_1_ESO!AJ37*'1º ESO'!D$7+PERFIL_1_ESO!AR37*'1º ESO'!D$8+PERFIL_1_ESO!AZ37*'1º ESO'!D$9+PERFIL_1_ESO!BH37*'1º ESO'!D$10</f>
        <v>0</v>
      </c>
      <c r="M46" s="68">
        <f>PERFIL_1_ESO!E37*'1º ESO'!E$3+PERFIL_1_ESO!M37*'1º ESO'!E$4+PERFIL_1_ESO!U37*'1º ESO'!E$5+PERFIL_1_ESO!AC37*'1º ESO'!E$6+PERFIL_1_ESO!AK37*'1º ESO'!E$7+PERFIL_1_ESO!AS37*'1º ESO'!E$8+PERFIL_1_ESO!BA37*'1º ESO'!E$9+PERFIL_1_ESO!BI37*'1º ESO'!E$10</f>
        <v>0</v>
      </c>
      <c r="N46" s="68">
        <f>PERFIL_1_ESO!F37*'1º ESO'!F$3+PERFIL_1_ESO!N37*'1º ESO'!F$4+PERFIL_1_ESO!V37*'1º ESO'!F$5+PERFIL_1_ESO!AD37*'1º ESO'!F$6+PERFIL_1_ESO!AL37*'1º ESO'!F$7+PERFIL_1_ESO!AT37*'1º ESO'!F$8+PERFIL_1_ESO!BB37*'1º ESO'!F$9+PERFIL_1_ESO!BJ37*'1º ESO'!F$10</f>
        <v>0</v>
      </c>
      <c r="O46" s="68">
        <f>PERFIL_1_ESO!G37*'1º ESO'!G$3+PERFIL_1_ESO!O37*'1º ESO'!G$4+PERFIL_1_ESO!W37*'1º ESO'!G$5+PERFIL_1_ESO!AE37*'1º ESO'!G$6+PERFIL_1_ESO!AM37*'1º ESO'!G$7+PERFIL_1_ESO!AU37*'1º ESO'!G$8+PERFIL_1_ESO!BC37*'1º ESO'!G$9+PERFIL_1_ESO!BK37*'1º ESO'!G$10</f>
        <v>0</v>
      </c>
      <c r="P46" s="68">
        <f>PERFIL_1_ESO!H37*'1º ESO'!H$3+PERFIL_1_ESO!P37*'1º ESO'!H$4+PERFIL_1_ESO!X37*'1º ESO'!H$5+PERFIL_1_ESO!AF37*'1º ESO'!H$6+PERFIL_1_ESO!AN37*'1º ESO'!H$7+PERFIL_1_ESO!AV37*'1º ESO'!H$8+PERFIL_1_ESO!BD37*'1º ESO'!H$9+PERFIL_1_ESO!BL37*'1º ESO'!H$10</f>
        <v>0</v>
      </c>
      <c r="Q46" s="68">
        <f>PERFIL_1_ESO!I37*'1º ESO'!I$3+PERFIL_1_ESO!Q37*'1º ESO'!I$4+PERFIL_1_ESO!Y37*'1º ESO'!I$5+PERFIL_1_ESO!AG37*'1º ESO'!I$6+PERFIL_1_ESO!AO37*'1º ESO'!I$7+PERFIL_1_ESO!AW37*'1º ESO'!I$8+PERFIL_1_ESO!BE37*'1º ESO'!I$9+PERFIL_1_ESO!BM37*'1º ESO'!I$10</f>
        <v>0</v>
      </c>
      <c r="R46" s="155">
        <f>PERFIL_1_ESO!J37*'1º ESO'!J$3+PERFIL_1_ESO!R37*'1º ESO'!J$4+PERFIL_1_ESO!Z37*'1º ESO'!J$5+PERFIL_1_ESO!AH37*'1º ESO'!J$6+PERFIL_1_ESO!AP37*'1º ESO'!J$7+PERFIL_1_ESO!AX37*'1º ESO'!J$8+PERFIL_1_ESO!BF37*'1º ESO'!J$9+PERFIL_1_ESO!BN37*'1º ESO'!J$10</f>
        <v>0</v>
      </c>
      <c r="S46" s="161">
        <f>IF(PERFIL_1_ESO!BO37='1º ESO'!$B$12,1,IF(PERFIL_1_ESO!BO37='1º ESO'!$B$13,2,IF(PERFIL_1_ESO!BO37='1º ESO'!$B$14,3,4)))</f>
        <v>1</v>
      </c>
      <c r="T46" s="161">
        <f t="shared" si="17"/>
        <v>0</v>
      </c>
      <c r="U46" s="32">
        <f t="shared" si="18"/>
        <v>0</v>
      </c>
      <c r="V46" s="32">
        <f t="shared" si="19"/>
        <v>0</v>
      </c>
      <c r="W46" s="32">
        <f t="shared" si="20"/>
        <v>0</v>
      </c>
      <c r="X46" s="32">
        <f t="shared" si="21"/>
        <v>0</v>
      </c>
      <c r="Y46" s="32">
        <f t="shared" si="22"/>
        <v>0</v>
      </c>
      <c r="Z46" s="32">
        <f t="shared" si="23"/>
        <v>0</v>
      </c>
      <c r="AA46" s="167">
        <f t="shared" si="24"/>
        <v>0</v>
      </c>
      <c r="AB46" s="68">
        <f>PERFIL_1_ESO!BP37*'1º ESO'!T46</f>
        <v>0</v>
      </c>
      <c r="AC46" s="68">
        <f>PERFIL_1_ESO!BQ37*'1º ESO'!U46</f>
        <v>0</v>
      </c>
      <c r="AD46" s="68">
        <f>PERFIL_1_ESO!BR37*'1º ESO'!V46</f>
        <v>0</v>
      </c>
      <c r="AE46" s="68">
        <f>PERFIL_1_ESO!BS37*'1º ESO'!W46</f>
        <v>0</v>
      </c>
      <c r="AF46" s="68">
        <f>PERFIL_1_ESO!BT37*'1º ESO'!X46</f>
        <v>0</v>
      </c>
      <c r="AG46" s="68">
        <f>PERFIL_1_ESO!BU37*'1º ESO'!Y46</f>
        <v>0</v>
      </c>
      <c r="AH46" s="68">
        <f>PERFIL_1_ESO!BV37*'1º ESO'!Z46</f>
        <v>0</v>
      </c>
      <c r="AI46" s="155">
        <f>PERFIL_1_ESO!BW37*'1º ESO'!AA46</f>
        <v>0</v>
      </c>
      <c r="AJ46" s="68">
        <f t="shared" si="1"/>
        <v>0</v>
      </c>
      <c r="AK46" s="68">
        <f t="shared" si="2"/>
        <v>0</v>
      </c>
      <c r="AL46" s="68">
        <f t="shared" si="3"/>
        <v>0</v>
      </c>
      <c r="AM46" s="68">
        <f t="shared" si="4"/>
        <v>0</v>
      </c>
      <c r="AN46" s="68">
        <f t="shared" si="5"/>
        <v>0</v>
      </c>
      <c r="AO46" s="68">
        <f t="shared" si="6"/>
        <v>0</v>
      </c>
      <c r="AP46" s="68">
        <f t="shared" si="7"/>
        <v>0</v>
      </c>
      <c r="AQ46" s="155">
        <f t="shared" si="8"/>
        <v>0</v>
      </c>
    </row>
    <row r="47" spans="1:43">
      <c r="A47" s="25">
        <v>25</v>
      </c>
      <c r="B47" s="145" t="str">
        <f>PERFIL_1_ESO!B38</f>
        <v>Alumno/a 25</v>
      </c>
      <c r="C47" s="148">
        <f t="shared" si="9"/>
        <v>54</v>
      </c>
      <c r="D47" s="147">
        <f t="shared" si="10"/>
        <v>24</v>
      </c>
      <c r="E47" s="147">
        <f t="shared" si="11"/>
        <v>64</v>
      </c>
      <c r="F47" s="147">
        <f t="shared" si="12"/>
        <v>65</v>
      </c>
      <c r="G47" s="147">
        <f t="shared" si="13"/>
        <v>54</v>
      </c>
      <c r="H47" s="147">
        <f t="shared" si="14"/>
        <v>53</v>
      </c>
      <c r="I47" s="147">
        <f t="shared" si="15"/>
        <v>35</v>
      </c>
      <c r="J47" s="147">
        <f t="shared" si="16"/>
        <v>39</v>
      </c>
      <c r="K47" s="154">
        <f>PERFIL_1_ESO!C38*'1º ESO'!C$3+PERFIL_1_ESO!K38*'1º ESO'!C$4+PERFIL_1_ESO!S38*'1º ESO'!C$5+PERFIL_1_ESO!AA38*'1º ESO'!C$6+PERFIL_1_ESO!AI38*'1º ESO'!C$7+PERFIL_1_ESO!AQ38*'1º ESO'!C$8+PERFIL_1_ESO!AY38*'1º ESO'!C$9+PERFIL_1_ESO!BG38*'1º ESO'!C$10</f>
        <v>0</v>
      </c>
      <c r="L47" s="68">
        <f>PERFIL_1_ESO!D38*'1º ESO'!D$3+PERFIL_1_ESO!L38*'1º ESO'!D$4+PERFIL_1_ESO!T38*'1º ESO'!D$5+PERFIL_1_ESO!AB38*'1º ESO'!D$6+PERFIL_1_ESO!AJ38*'1º ESO'!D$7+PERFIL_1_ESO!AR38*'1º ESO'!D$8+PERFIL_1_ESO!AZ38*'1º ESO'!D$9+PERFIL_1_ESO!BH38*'1º ESO'!D$10</f>
        <v>0</v>
      </c>
      <c r="M47" s="68">
        <f>PERFIL_1_ESO!E38*'1º ESO'!E$3+PERFIL_1_ESO!M38*'1º ESO'!E$4+PERFIL_1_ESO!U38*'1º ESO'!E$5+PERFIL_1_ESO!AC38*'1º ESO'!E$6+PERFIL_1_ESO!AK38*'1º ESO'!E$7+PERFIL_1_ESO!AS38*'1º ESO'!E$8+PERFIL_1_ESO!BA38*'1º ESO'!E$9+PERFIL_1_ESO!BI38*'1º ESO'!E$10</f>
        <v>0</v>
      </c>
      <c r="N47" s="68">
        <f>PERFIL_1_ESO!F38*'1º ESO'!F$3+PERFIL_1_ESO!N38*'1º ESO'!F$4+PERFIL_1_ESO!V38*'1º ESO'!F$5+PERFIL_1_ESO!AD38*'1º ESO'!F$6+PERFIL_1_ESO!AL38*'1º ESO'!F$7+PERFIL_1_ESO!AT38*'1º ESO'!F$8+PERFIL_1_ESO!BB38*'1º ESO'!F$9+PERFIL_1_ESO!BJ38*'1º ESO'!F$10</f>
        <v>0</v>
      </c>
      <c r="O47" s="68">
        <f>PERFIL_1_ESO!G38*'1º ESO'!G$3+PERFIL_1_ESO!O38*'1º ESO'!G$4+PERFIL_1_ESO!W38*'1º ESO'!G$5+PERFIL_1_ESO!AE38*'1º ESO'!G$6+PERFIL_1_ESO!AM38*'1º ESO'!G$7+PERFIL_1_ESO!AU38*'1º ESO'!G$8+PERFIL_1_ESO!BC38*'1º ESO'!G$9+PERFIL_1_ESO!BK38*'1º ESO'!G$10</f>
        <v>0</v>
      </c>
      <c r="P47" s="68">
        <f>PERFIL_1_ESO!H38*'1º ESO'!H$3+PERFIL_1_ESO!P38*'1º ESO'!H$4+PERFIL_1_ESO!X38*'1º ESO'!H$5+PERFIL_1_ESO!AF38*'1º ESO'!H$6+PERFIL_1_ESO!AN38*'1º ESO'!H$7+PERFIL_1_ESO!AV38*'1º ESO'!H$8+PERFIL_1_ESO!BD38*'1º ESO'!H$9+PERFIL_1_ESO!BL38*'1º ESO'!H$10</f>
        <v>0</v>
      </c>
      <c r="Q47" s="68">
        <f>PERFIL_1_ESO!I38*'1º ESO'!I$3+PERFIL_1_ESO!Q38*'1º ESO'!I$4+PERFIL_1_ESO!Y38*'1º ESO'!I$5+PERFIL_1_ESO!AG38*'1º ESO'!I$6+PERFIL_1_ESO!AO38*'1º ESO'!I$7+PERFIL_1_ESO!AW38*'1º ESO'!I$8+PERFIL_1_ESO!BE38*'1º ESO'!I$9+PERFIL_1_ESO!BM38*'1º ESO'!I$10</f>
        <v>0</v>
      </c>
      <c r="R47" s="155">
        <f>PERFIL_1_ESO!J38*'1º ESO'!J$3+PERFIL_1_ESO!R38*'1º ESO'!J$4+PERFIL_1_ESO!Z38*'1º ESO'!J$5+PERFIL_1_ESO!AH38*'1º ESO'!J$6+PERFIL_1_ESO!AP38*'1º ESO'!J$7+PERFIL_1_ESO!AX38*'1º ESO'!J$8+PERFIL_1_ESO!BF38*'1º ESO'!J$9+PERFIL_1_ESO!BN38*'1º ESO'!J$10</f>
        <v>0</v>
      </c>
      <c r="S47" s="161">
        <f>IF(PERFIL_1_ESO!BO38='1º ESO'!$B$12,1,IF(PERFIL_1_ESO!BO38='1º ESO'!$B$13,2,IF(PERFIL_1_ESO!BO38='1º ESO'!$B$14,3,4)))</f>
        <v>1</v>
      </c>
      <c r="T47" s="161">
        <f t="shared" si="17"/>
        <v>0</v>
      </c>
      <c r="U47" s="32">
        <f t="shared" si="18"/>
        <v>0</v>
      </c>
      <c r="V47" s="32">
        <f t="shared" si="19"/>
        <v>0</v>
      </c>
      <c r="W47" s="32">
        <f t="shared" si="20"/>
        <v>0</v>
      </c>
      <c r="X47" s="32">
        <f t="shared" si="21"/>
        <v>0</v>
      </c>
      <c r="Y47" s="32">
        <f t="shared" si="22"/>
        <v>0</v>
      </c>
      <c r="Z47" s="32">
        <f t="shared" si="23"/>
        <v>0</v>
      </c>
      <c r="AA47" s="167">
        <f t="shared" si="24"/>
        <v>0</v>
      </c>
      <c r="AB47" s="68">
        <f>PERFIL_1_ESO!BP38*'1º ESO'!T47</f>
        <v>0</v>
      </c>
      <c r="AC47" s="68">
        <f>PERFIL_1_ESO!BQ38*'1º ESO'!U47</f>
        <v>0</v>
      </c>
      <c r="AD47" s="68">
        <f>PERFIL_1_ESO!BR38*'1º ESO'!V47</f>
        <v>0</v>
      </c>
      <c r="AE47" s="68">
        <f>PERFIL_1_ESO!BS38*'1º ESO'!W47</f>
        <v>0</v>
      </c>
      <c r="AF47" s="68">
        <f>PERFIL_1_ESO!BT38*'1º ESO'!X47</f>
        <v>0</v>
      </c>
      <c r="AG47" s="68">
        <f>PERFIL_1_ESO!BU38*'1º ESO'!Y47</f>
        <v>0</v>
      </c>
      <c r="AH47" s="68">
        <f>PERFIL_1_ESO!BV38*'1º ESO'!Z47</f>
        <v>0</v>
      </c>
      <c r="AI47" s="155">
        <f>PERFIL_1_ESO!BW38*'1º ESO'!AA47</f>
        <v>0</v>
      </c>
      <c r="AJ47" s="68">
        <f t="shared" si="1"/>
        <v>0</v>
      </c>
      <c r="AK47" s="68">
        <f t="shared" si="2"/>
        <v>0</v>
      </c>
      <c r="AL47" s="68">
        <f t="shared" si="3"/>
        <v>0</v>
      </c>
      <c r="AM47" s="68">
        <f t="shared" si="4"/>
        <v>0</v>
      </c>
      <c r="AN47" s="68">
        <f t="shared" si="5"/>
        <v>0</v>
      </c>
      <c r="AO47" s="68">
        <f t="shared" si="6"/>
        <v>0</v>
      </c>
      <c r="AP47" s="68">
        <f t="shared" si="7"/>
        <v>0</v>
      </c>
      <c r="AQ47" s="155">
        <f t="shared" si="8"/>
        <v>0</v>
      </c>
    </row>
    <row r="48" spans="1:43">
      <c r="A48" s="27">
        <v>26</v>
      </c>
      <c r="B48" s="144" t="str">
        <f>PERFIL_1_ESO!B39</f>
        <v>Alumno/a 26</v>
      </c>
      <c r="C48" s="148">
        <f t="shared" si="9"/>
        <v>54</v>
      </c>
      <c r="D48" s="147">
        <f t="shared" si="10"/>
        <v>24</v>
      </c>
      <c r="E48" s="147">
        <f t="shared" si="11"/>
        <v>64</v>
      </c>
      <c r="F48" s="147">
        <f t="shared" si="12"/>
        <v>65</v>
      </c>
      <c r="G48" s="147">
        <f t="shared" si="13"/>
        <v>54</v>
      </c>
      <c r="H48" s="147">
        <f t="shared" si="14"/>
        <v>53</v>
      </c>
      <c r="I48" s="147">
        <f t="shared" si="15"/>
        <v>35</v>
      </c>
      <c r="J48" s="147">
        <f t="shared" si="16"/>
        <v>39</v>
      </c>
      <c r="K48" s="154">
        <f>PERFIL_1_ESO!C39*'1º ESO'!C$3+PERFIL_1_ESO!K39*'1º ESO'!C$4+PERFIL_1_ESO!S39*'1º ESO'!C$5+PERFIL_1_ESO!AA39*'1º ESO'!C$6+PERFIL_1_ESO!AI39*'1º ESO'!C$7+PERFIL_1_ESO!AQ39*'1º ESO'!C$8+PERFIL_1_ESO!AY39*'1º ESO'!C$9+PERFIL_1_ESO!BG39*'1º ESO'!C$10</f>
        <v>0</v>
      </c>
      <c r="L48" s="68">
        <f>PERFIL_1_ESO!D39*'1º ESO'!D$3+PERFIL_1_ESO!L39*'1º ESO'!D$4+PERFIL_1_ESO!T39*'1º ESO'!D$5+PERFIL_1_ESO!AB39*'1º ESO'!D$6+PERFIL_1_ESO!AJ39*'1º ESO'!D$7+PERFIL_1_ESO!AR39*'1º ESO'!D$8+PERFIL_1_ESO!AZ39*'1º ESO'!D$9+PERFIL_1_ESO!BH39*'1º ESO'!D$10</f>
        <v>0</v>
      </c>
      <c r="M48" s="68">
        <f>PERFIL_1_ESO!E39*'1º ESO'!E$3+PERFIL_1_ESO!M39*'1º ESO'!E$4+PERFIL_1_ESO!U39*'1º ESO'!E$5+PERFIL_1_ESO!AC39*'1º ESO'!E$6+PERFIL_1_ESO!AK39*'1º ESO'!E$7+PERFIL_1_ESO!AS39*'1º ESO'!E$8+PERFIL_1_ESO!BA39*'1º ESO'!E$9+PERFIL_1_ESO!BI39*'1º ESO'!E$10</f>
        <v>0</v>
      </c>
      <c r="N48" s="68">
        <f>PERFIL_1_ESO!F39*'1º ESO'!F$3+PERFIL_1_ESO!N39*'1º ESO'!F$4+PERFIL_1_ESO!V39*'1º ESO'!F$5+PERFIL_1_ESO!AD39*'1º ESO'!F$6+PERFIL_1_ESO!AL39*'1º ESO'!F$7+PERFIL_1_ESO!AT39*'1º ESO'!F$8+PERFIL_1_ESO!BB39*'1º ESO'!F$9+PERFIL_1_ESO!BJ39*'1º ESO'!F$10</f>
        <v>0</v>
      </c>
      <c r="O48" s="68">
        <f>PERFIL_1_ESO!G39*'1º ESO'!G$3+PERFIL_1_ESO!O39*'1º ESO'!G$4+PERFIL_1_ESO!W39*'1º ESO'!G$5+PERFIL_1_ESO!AE39*'1º ESO'!G$6+PERFIL_1_ESO!AM39*'1º ESO'!G$7+PERFIL_1_ESO!AU39*'1º ESO'!G$8+PERFIL_1_ESO!BC39*'1º ESO'!G$9+PERFIL_1_ESO!BK39*'1º ESO'!G$10</f>
        <v>0</v>
      </c>
      <c r="P48" s="68">
        <f>PERFIL_1_ESO!H39*'1º ESO'!H$3+PERFIL_1_ESO!P39*'1º ESO'!H$4+PERFIL_1_ESO!X39*'1º ESO'!H$5+PERFIL_1_ESO!AF39*'1º ESO'!H$6+PERFIL_1_ESO!AN39*'1º ESO'!H$7+PERFIL_1_ESO!AV39*'1º ESO'!H$8+PERFIL_1_ESO!BD39*'1º ESO'!H$9+PERFIL_1_ESO!BL39*'1º ESO'!H$10</f>
        <v>0</v>
      </c>
      <c r="Q48" s="68">
        <f>PERFIL_1_ESO!I39*'1º ESO'!I$3+PERFIL_1_ESO!Q39*'1º ESO'!I$4+PERFIL_1_ESO!Y39*'1º ESO'!I$5+PERFIL_1_ESO!AG39*'1º ESO'!I$6+PERFIL_1_ESO!AO39*'1º ESO'!I$7+PERFIL_1_ESO!AW39*'1º ESO'!I$8+PERFIL_1_ESO!BE39*'1º ESO'!I$9+PERFIL_1_ESO!BM39*'1º ESO'!I$10</f>
        <v>0</v>
      </c>
      <c r="R48" s="155">
        <f>PERFIL_1_ESO!J39*'1º ESO'!J$3+PERFIL_1_ESO!R39*'1º ESO'!J$4+PERFIL_1_ESO!Z39*'1º ESO'!J$5+PERFIL_1_ESO!AH39*'1º ESO'!J$6+PERFIL_1_ESO!AP39*'1º ESO'!J$7+PERFIL_1_ESO!AX39*'1º ESO'!J$8+PERFIL_1_ESO!BF39*'1º ESO'!J$9+PERFIL_1_ESO!BN39*'1º ESO'!J$10</f>
        <v>0</v>
      </c>
      <c r="S48" s="161">
        <f>IF(PERFIL_1_ESO!BO39='1º ESO'!$B$12,1,IF(PERFIL_1_ESO!BO39='1º ESO'!$B$13,2,IF(PERFIL_1_ESO!BO39='1º ESO'!$B$14,3,4)))</f>
        <v>1</v>
      </c>
      <c r="T48" s="161">
        <f t="shared" si="17"/>
        <v>0</v>
      </c>
      <c r="U48" s="32">
        <f t="shared" si="18"/>
        <v>0</v>
      </c>
      <c r="V48" s="32">
        <f t="shared" si="19"/>
        <v>0</v>
      </c>
      <c r="W48" s="32">
        <f t="shared" si="20"/>
        <v>0</v>
      </c>
      <c r="X48" s="32">
        <f t="shared" si="21"/>
        <v>0</v>
      </c>
      <c r="Y48" s="32">
        <f t="shared" si="22"/>
        <v>0</v>
      </c>
      <c r="Z48" s="32">
        <f t="shared" si="23"/>
        <v>0</v>
      </c>
      <c r="AA48" s="167">
        <f t="shared" si="24"/>
        <v>0</v>
      </c>
      <c r="AB48" s="68">
        <f>PERFIL_1_ESO!BP39*'1º ESO'!T48</f>
        <v>0</v>
      </c>
      <c r="AC48" s="68">
        <f>PERFIL_1_ESO!BQ39*'1º ESO'!U48</f>
        <v>0</v>
      </c>
      <c r="AD48" s="68">
        <f>PERFIL_1_ESO!BR39*'1º ESO'!V48</f>
        <v>0</v>
      </c>
      <c r="AE48" s="68">
        <f>PERFIL_1_ESO!BS39*'1º ESO'!W48</f>
        <v>0</v>
      </c>
      <c r="AF48" s="68">
        <f>PERFIL_1_ESO!BT39*'1º ESO'!X48</f>
        <v>0</v>
      </c>
      <c r="AG48" s="68">
        <f>PERFIL_1_ESO!BU39*'1º ESO'!Y48</f>
        <v>0</v>
      </c>
      <c r="AH48" s="68">
        <f>PERFIL_1_ESO!BV39*'1º ESO'!Z48</f>
        <v>0</v>
      </c>
      <c r="AI48" s="155">
        <f>PERFIL_1_ESO!BW39*'1º ESO'!AA48</f>
        <v>0</v>
      </c>
      <c r="AJ48" s="68">
        <f t="shared" si="1"/>
        <v>0</v>
      </c>
      <c r="AK48" s="68">
        <f t="shared" si="2"/>
        <v>0</v>
      </c>
      <c r="AL48" s="68">
        <f t="shared" si="3"/>
        <v>0</v>
      </c>
      <c r="AM48" s="68">
        <f t="shared" si="4"/>
        <v>0</v>
      </c>
      <c r="AN48" s="68">
        <f t="shared" si="5"/>
        <v>0</v>
      </c>
      <c r="AO48" s="68">
        <f t="shared" si="6"/>
        <v>0</v>
      </c>
      <c r="AP48" s="68">
        <f t="shared" si="7"/>
        <v>0</v>
      </c>
      <c r="AQ48" s="155">
        <f t="shared" si="8"/>
        <v>0</v>
      </c>
    </row>
    <row r="49" spans="1:43" ht="17" thickBot="1">
      <c r="A49" s="29">
        <v>27</v>
      </c>
      <c r="B49" s="145" t="str">
        <f>PERFIL_1_ESO!B40</f>
        <v>Alumno/a 27</v>
      </c>
      <c r="C49" s="148">
        <f t="shared" si="9"/>
        <v>54</v>
      </c>
      <c r="D49" s="147">
        <f t="shared" si="10"/>
        <v>24</v>
      </c>
      <c r="E49" s="147">
        <f t="shared" si="11"/>
        <v>64</v>
      </c>
      <c r="F49" s="147">
        <f t="shared" si="12"/>
        <v>65</v>
      </c>
      <c r="G49" s="147">
        <f t="shared" si="13"/>
        <v>54</v>
      </c>
      <c r="H49" s="147">
        <f t="shared" si="14"/>
        <v>53</v>
      </c>
      <c r="I49" s="147">
        <f t="shared" si="15"/>
        <v>35</v>
      </c>
      <c r="J49" s="147">
        <f t="shared" si="16"/>
        <v>39</v>
      </c>
      <c r="K49" s="154">
        <f>PERFIL_1_ESO!C40*'1º ESO'!C$3+PERFIL_1_ESO!K40*'1º ESO'!C$4+PERFIL_1_ESO!S40*'1º ESO'!C$5+PERFIL_1_ESO!AA40*'1º ESO'!C$6+PERFIL_1_ESO!AI40*'1º ESO'!C$7+PERFIL_1_ESO!AQ40*'1º ESO'!C$8+PERFIL_1_ESO!AY40*'1º ESO'!C$9+PERFIL_1_ESO!BG40*'1º ESO'!C$10</f>
        <v>0</v>
      </c>
      <c r="L49" s="68">
        <f>PERFIL_1_ESO!D40*'1º ESO'!D$3+PERFIL_1_ESO!L40*'1º ESO'!D$4+PERFIL_1_ESO!T40*'1º ESO'!D$5+PERFIL_1_ESO!AB40*'1º ESO'!D$6+PERFIL_1_ESO!AJ40*'1º ESO'!D$7+PERFIL_1_ESO!AR40*'1º ESO'!D$8+PERFIL_1_ESO!AZ40*'1º ESO'!D$9+PERFIL_1_ESO!BH40*'1º ESO'!D$10</f>
        <v>0</v>
      </c>
      <c r="M49" s="68">
        <f>PERFIL_1_ESO!E40*'1º ESO'!E$3+PERFIL_1_ESO!M40*'1º ESO'!E$4+PERFIL_1_ESO!U40*'1º ESO'!E$5+PERFIL_1_ESO!AC40*'1º ESO'!E$6+PERFIL_1_ESO!AK40*'1º ESO'!E$7+PERFIL_1_ESO!AS40*'1º ESO'!E$8+PERFIL_1_ESO!BA40*'1º ESO'!E$9+PERFIL_1_ESO!BI40*'1º ESO'!E$10</f>
        <v>0</v>
      </c>
      <c r="N49" s="68">
        <f>PERFIL_1_ESO!F40*'1º ESO'!F$3+PERFIL_1_ESO!N40*'1º ESO'!F$4+PERFIL_1_ESO!V40*'1º ESO'!F$5+PERFIL_1_ESO!AD40*'1º ESO'!F$6+PERFIL_1_ESO!AL40*'1º ESO'!F$7+PERFIL_1_ESO!AT40*'1º ESO'!F$8+PERFIL_1_ESO!BB40*'1º ESO'!F$9+PERFIL_1_ESO!BJ40*'1º ESO'!F$10</f>
        <v>0</v>
      </c>
      <c r="O49" s="68">
        <f>PERFIL_1_ESO!G40*'1º ESO'!G$3+PERFIL_1_ESO!O40*'1º ESO'!G$4+PERFIL_1_ESO!W40*'1º ESO'!G$5+PERFIL_1_ESO!AE40*'1º ESO'!G$6+PERFIL_1_ESO!AM40*'1º ESO'!G$7+PERFIL_1_ESO!AU40*'1º ESO'!G$8+PERFIL_1_ESO!BC40*'1º ESO'!G$9+PERFIL_1_ESO!BK40*'1º ESO'!G$10</f>
        <v>0</v>
      </c>
      <c r="P49" s="68">
        <f>PERFIL_1_ESO!H40*'1º ESO'!H$3+PERFIL_1_ESO!P40*'1º ESO'!H$4+PERFIL_1_ESO!X40*'1º ESO'!H$5+PERFIL_1_ESO!AF40*'1º ESO'!H$6+PERFIL_1_ESO!AN40*'1º ESO'!H$7+PERFIL_1_ESO!AV40*'1º ESO'!H$8+PERFIL_1_ESO!BD40*'1º ESO'!H$9+PERFIL_1_ESO!BL40*'1º ESO'!H$10</f>
        <v>0</v>
      </c>
      <c r="Q49" s="68">
        <f>PERFIL_1_ESO!I40*'1º ESO'!I$3+PERFIL_1_ESO!Q40*'1º ESO'!I$4+PERFIL_1_ESO!Y40*'1º ESO'!I$5+PERFIL_1_ESO!AG40*'1º ESO'!I$6+PERFIL_1_ESO!AO40*'1º ESO'!I$7+PERFIL_1_ESO!AW40*'1º ESO'!I$8+PERFIL_1_ESO!BE40*'1º ESO'!I$9+PERFIL_1_ESO!BM40*'1º ESO'!I$10</f>
        <v>0</v>
      </c>
      <c r="R49" s="155">
        <f>PERFIL_1_ESO!J40*'1º ESO'!J$3+PERFIL_1_ESO!R40*'1º ESO'!J$4+PERFIL_1_ESO!Z40*'1º ESO'!J$5+PERFIL_1_ESO!AH40*'1º ESO'!J$6+PERFIL_1_ESO!AP40*'1º ESO'!J$7+PERFIL_1_ESO!AX40*'1º ESO'!J$8+PERFIL_1_ESO!BF40*'1º ESO'!J$9+PERFIL_1_ESO!BN40*'1º ESO'!J$10</f>
        <v>0</v>
      </c>
      <c r="S49" s="161">
        <f>IF(PERFIL_1_ESO!BO40='1º ESO'!$B$12,1,IF(PERFIL_1_ESO!BO40='1º ESO'!$B$13,2,IF(PERFIL_1_ESO!BO40='1º ESO'!$B$14,3,4)))</f>
        <v>1</v>
      </c>
      <c r="T49" s="161">
        <f t="shared" si="17"/>
        <v>0</v>
      </c>
      <c r="U49" s="32">
        <f t="shared" si="18"/>
        <v>0</v>
      </c>
      <c r="V49" s="32">
        <f t="shared" si="19"/>
        <v>0</v>
      </c>
      <c r="W49" s="32">
        <f t="shared" si="20"/>
        <v>0</v>
      </c>
      <c r="X49" s="32">
        <f t="shared" si="21"/>
        <v>0</v>
      </c>
      <c r="Y49" s="32">
        <f t="shared" si="22"/>
        <v>0</v>
      </c>
      <c r="Z49" s="32">
        <f t="shared" si="23"/>
        <v>0</v>
      </c>
      <c r="AA49" s="167">
        <f t="shared" si="24"/>
        <v>0</v>
      </c>
      <c r="AB49" s="68">
        <f>PERFIL_1_ESO!BP40*'1º ESO'!T49</f>
        <v>0</v>
      </c>
      <c r="AC49" s="68">
        <f>PERFIL_1_ESO!BQ40*'1º ESO'!U49</f>
        <v>0</v>
      </c>
      <c r="AD49" s="68">
        <f>PERFIL_1_ESO!BR40*'1º ESO'!V49</f>
        <v>0</v>
      </c>
      <c r="AE49" s="68">
        <f>PERFIL_1_ESO!BS40*'1º ESO'!W49</f>
        <v>0</v>
      </c>
      <c r="AF49" s="68">
        <f>PERFIL_1_ESO!BT40*'1º ESO'!X49</f>
        <v>0</v>
      </c>
      <c r="AG49" s="68">
        <f>PERFIL_1_ESO!BU40*'1º ESO'!Y49</f>
        <v>0</v>
      </c>
      <c r="AH49" s="68">
        <f>PERFIL_1_ESO!BV40*'1º ESO'!Z49</f>
        <v>0</v>
      </c>
      <c r="AI49" s="155">
        <f>PERFIL_1_ESO!BW40*'1º ESO'!AA49</f>
        <v>0</v>
      </c>
      <c r="AJ49" s="68">
        <f t="shared" si="1"/>
        <v>0</v>
      </c>
      <c r="AK49" s="68">
        <f t="shared" si="2"/>
        <v>0</v>
      </c>
      <c r="AL49" s="68">
        <f t="shared" si="3"/>
        <v>0</v>
      </c>
      <c r="AM49" s="68">
        <f t="shared" si="4"/>
        <v>0</v>
      </c>
      <c r="AN49" s="68">
        <f t="shared" si="5"/>
        <v>0</v>
      </c>
      <c r="AO49" s="68">
        <f t="shared" si="6"/>
        <v>0</v>
      </c>
      <c r="AP49" s="68">
        <f t="shared" si="7"/>
        <v>0</v>
      </c>
      <c r="AQ49" s="155">
        <f t="shared" si="8"/>
        <v>0</v>
      </c>
    </row>
    <row r="50" spans="1:43">
      <c r="A50" s="25">
        <v>28</v>
      </c>
      <c r="B50" s="144" t="str">
        <f>PERFIL_1_ESO!B41</f>
        <v>Alumno/a 28</v>
      </c>
      <c r="C50" s="148">
        <f t="shared" si="9"/>
        <v>54</v>
      </c>
      <c r="D50" s="147">
        <f t="shared" si="10"/>
        <v>24</v>
      </c>
      <c r="E50" s="147">
        <f t="shared" si="11"/>
        <v>64</v>
      </c>
      <c r="F50" s="147">
        <f t="shared" si="12"/>
        <v>65</v>
      </c>
      <c r="G50" s="147">
        <f t="shared" si="13"/>
        <v>54</v>
      </c>
      <c r="H50" s="147">
        <f t="shared" si="14"/>
        <v>53</v>
      </c>
      <c r="I50" s="147">
        <f t="shared" si="15"/>
        <v>35</v>
      </c>
      <c r="J50" s="147">
        <f t="shared" si="16"/>
        <v>39</v>
      </c>
      <c r="K50" s="154">
        <f>PERFIL_1_ESO!C41*'1º ESO'!C$3+PERFIL_1_ESO!K41*'1º ESO'!C$4+PERFIL_1_ESO!S41*'1º ESO'!C$5+PERFIL_1_ESO!AA41*'1º ESO'!C$6+PERFIL_1_ESO!AI41*'1º ESO'!C$7+PERFIL_1_ESO!AQ41*'1º ESO'!C$8+PERFIL_1_ESO!AY41*'1º ESO'!C$9+PERFIL_1_ESO!BG41*'1º ESO'!C$10</f>
        <v>0</v>
      </c>
      <c r="L50" s="68">
        <f>PERFIL_1_ESO!D41*'1º ESO'!D$3+PERFIL_1_ESO!L41*'1º ESO'!D$4+PERFIL_1_ESO!T41*'1º ESO'!D$5+PERFIL_1_ESO!AB41*'1º ESO'!D$6+PERFIL_1_ESO!AJ41*'1º ESO'!D$7+PERFIL_1_ESO!AR41*'1º ESO'!D$8+PERFIL_1_ESO!AZ41*'1º ESO'!D$9+PERFIL_1_ESO!BH41*'1º ESO'!D$10</f>
        <v>0</v>
      </c>
      <c r="M50" s="68">
        <f>PERFIL_1_ESO!E41*'1º ESO'!E$3+PERFIL_1_ESO!M41*'1º ESO'!E$4+PERFIL_1_ESO!U41*'1º ESO'!E$5+PERFIL_1_ESO!AC41*'1º ESO'!E$6+PERFIL_1_ESO!AK41*'1º ESO'!E$7+PERFIL_1_ESO!AS41*'1º ESO'!E$8+PERFIL_1_ESO!BA41*'1º ESO'!E$9+PERFIL_1_ESO!BI41*'1º ESO'!E$10</f>
        <v>0</v>
      </c>
      <c r="N50" s="68">
        <f>PERFIL_1_ESO!F41*'1º ESO'!F$3+PERFIL_1_ESO!N41*'1º ESO'!F$4+PERFIL_1_ESO!V41*'1º ESO'!F$5+PERFIL_1_ESO!AD41*'1º ESO'!F$6+PERFIL_1_ESO!AL41*'1º ESO'!F$7+PERFIL_1_ESO!AT41*'1º ESO'!F$8+PERFIL_1_ESO!BB41*'1º ESO'!F$9+PERFIL_1_ESO!BJ41*'1º ESO'!F$10</f>
        <v>0</v>
      </c>
      <c r="O50" s="68">
        <f>PERFIL_1_ESO!G41*'1º ESO'!G$3+PERFIL_1_ESO!O41*'1º ESO'!G$4+PERFIL_1_ESO!W41*'1º ESO'!G$5+PERFIL_1_ESO!AE41*'1º ESO'!G$6+PERFIL_1_ESO!AM41*'1º ESO'!G$7+PERFIL_1_ESO!AU41*'1º ESO'!G$8+PERFIL_1_ESO!BC41*'1º ESO'!G$9+PERFIL_1_ESO!BK41*'1º ESO'!G$10</f>
        <v>0</v>
      </c>
      <c r="P50" s="68">
        <f>PERFIL_1_ESO!H41*'1º ESO'!H$3+PERFIL_1_ESO!P41*'1º ESO'!H$4+PERFIL_1_ESO!X41*'1º ESO'!H$5+PERFIL_1_ESO!AF41*'1º ESO'!H$6+PERFIL_1_ESO!AN41*'1º ESO'!H$7+PERFIL_1_ESO!AV41*'1º ESO'!H$8+PERFIL_1_ESO!BD41*'1º ESO'!H$9+PERFIL_1_ESO!BL41*'1º ESO'!H$10</f>
        <v>0</v>
      </c>
      <c r="Q50" s="68">
        <f>PERFIL_1_ESO!I41*'1º ESO'!I$3+PERFIL_1_ESO!Q41*'1º ESO'!I$4+PERFIL_1_ESO!Y41*'1º ESO'!I$5+PERFIL_1_ESO!AG41*'1º ESO'!I$6+PERFIL_1_ESO!AO41*'1º ESO'!I$7+PERFIL_1_ESO!AW41*'1º ESO'!I$8+PERFIL_1_ESO!BE41*'1º ESO'!I$9+PERFIL_1_ESO!BM41*'1º ESO'!I$10</f>
        <v>0</v>
      </c>
      <c r="R50" s="155">
        <f>PERFIL_1_ESO!J41*'1º ESO'!J$3+PERFIL_1_ESO!R41*'1º ESO'!J$4+PERFIL_1_ESO!Z41*'1º ESO'!J$5+PERFIL_1_ESO!AH41*'1º ESO'!J$6+PERFIL_1_ESO!AP41*'1º ESO'!J$7+PERFIL_1_ESO!AX41*'1º ESO'!J$8+PERFIL_1_ESO!BF41*'1º ESO'!J$9+PERFIL_1_ESO!BN41*'1º ESO'!J$10</f>
        <v>0</v>
      </c>
      <c r="S50" s="161">
        <f>IF(PERFIL_1_ESO!BO41='1º ESO'!$B$12,1,IF(PERFIL_1_ESO!BO41='1º ESO'!$B$13,2,IF(PERFIL_1_ESO!BO41='1º ESO'!$B$14,3,4)))</f>
        <v>1</v>
      </c>
      <c r="T50" s="161">
        <f t="shared" si="17"/>
        <v>0</v>
      </c>
      <c r="U50" s="32">
        <f t="shared" si="18"/>
        <v>0</v>
      </c>
      <c r="V50" s="32">
        <f t="shared" si="19"/>
        <v>0</v>
      </c>
      <c r="W50" s="32">
        <f t="shared" si="20"/>
        <v>0</v>
      </c>
      <c r="X50" s="32">
        <f t="shared" si="21"/>
        <v>0</v>
      </c>
      <c r="Y50" s="32">
        <f t="shared" si="22"/>
        <v>0</v>
      </c>
      <c r="Z50" s="32">
        <f t="shared" si="23"/>
        <v>0</v>
      </c>
      <c r="AA50" s="167">
        <f t="shared" si="24"/>
        <v>0</v>
      </c>
      <c r="AB50" s="68">
        <f>PERFIL_1_ESO!BP41*'1º ESO'!T50</f>
        <v>0</v>
      </c>
      <c r="AC50" s="68">
        <f>PERFIL_1_ESO!BQ41*'1º ESO'!U50</f>
        <v>0</v>
      </c>
      <c r="AD50" s="68">
        <f>PERFIL_1_ESO!BR41*'1º ESO'!V50</f>
        <v>0</v>
      </c>
      <c r="AE50" s="68">
        <f>PERFIL_1_ESO!BS41*'1º ESO'!W50</f>
        <v>0</v>
      </c>
      <c r="AF50" s="68">
        <f>PERFIL_1_ESO!BT41*'1º ESO'!X50</f>
        <v>0</v>
      </c>
      <c r="AG50" s="68">
        <f>PERFIL_1_ESO!BU41*'1º ESO'!Y50</f>
        <v>0</v>
      </c>
      <c r="AH50" s="68">
        <f>PERFIL_1_ESO!BV41*'1º ESO'!Z50</f>
        <v>0</v>
      </c>
      <c r="AI50" s="155">
        <f>PERFIL_1_ESO!BW41*'1º ESO'!AA50</f>
        <v>0</v>
      </c>
      <c r="AJ50" s="68">
        <f t="shared" si="1"/>
        <v>0</v>
      </c>
      <c r="AK50" s="68">
        <f t="shared" si="2"/>
        <v>0</v>
      </c>
      <c r="AL50" s="68">
        <f t="shared" si="3"/>
        <v>0</v>
      </c>
      <c r="AM50" s="68">
        <f t="shared" si="4"/>
        <v>0</v>
      </c>
      <c r="AN50" s="68">
        <f t="shared" si="5"/>
        <v>0</v>
      </c>
      <c r="AO50" s="68">
        <f t="shared" si="6"/>
        <v>0</v>
      </c>
      <c r="AP50" s="68">
        <f t="shared" si="7"/>
        <v>0</v>
      </c>
      <c r="AQ50" s="155">
        <f t="shared" si="8"/>
        <v>0</v>
      </c>
    </row>
    <row r="51" spans="1:43">
      <c r="A51" s="27">
        <v>29</v>
      </c>
      <c r="B51" s="145" t="str">
        <f>PERFIL_1_ESO!B42</f>
        <v>Alumno/a 29</v>
      </c>
      <c r="C51" s="148">
        <f t="shared" si="9"/>
        <v>54</v>
      </c>
      <c r="D51" s="147">
        <f t="shared" si="10"/>
        <v>24</v>
      </c>
      <c r="E51" s="147">
        <f t="shared" si="11"/>
        <v>64</v>
      </c>
      <c r="F51" s="147">
        <f t="shared" si="12"/>
        <v>65</v>
      </c>
      <c r="G51" s="147">
        <f t="shared" si="13"/>
        <v>54</v>
      </c>
      <c r="H51" s="147">
        <f t="shared" si="14"/>
        <v>53</v>
      </c>
      <c r="I51" s="147">
        <f t="shared" si="15"/>
        <v>35</v>
      </c>
      <c r="J51" s="147">
        <f t="shared" si="16"/>
        <v>39</v>
      </c>
      <c r="K51" s="154">
        <f>PERFIL_1_ESO!C42*'1º ESO'!C$3+PERFIL_1_ESO!K42*'1º ESO'!C$4+PERFIL_1_ESO!S42*'1º ESO'!C$5+PERFIL_1_ESO!AA42*'1º ESO'!C$6+PERFIL_1_ESO!AI42*'1º ESO'!C$7+PERFIL_1_ESO!AQ42*'1º ESO'!C$8+PERFIL_1_ESO!AY42*'1º ESO'!C$9+PERFIL_1_ESO!BG42*'1º ESO'!C$10</f>
        <v>0</v>
      </c>
      <c r="L51" s="68">
        <f>PERFIL_1_ESO!D42*'1º ESO'!D$3+PERFIL_1_ESO!L42*'1º ESO'!D$4+PERFIL_1_ESO!T42*'1º ESO'!D$5+PERFIL_1_ESO!AB42*'1º ESO'!D$6+PERFIL_1_ESO!AJ42*'1º ESO'!D$7+PERFIL_1_ESO!AR42*'1º ESO'!D$8+PERFIL_1_ESO!AZ42*'1º ESO'!D$9+PERFIL_1_ESO!BH42*'1º ESO'!D$10</f>
        <v>0</v>
      </c>
      <c r="M51" s="68">
        <f>PERFIL_1_ESO!E42*'1º ESO'!E$3+PERFIL_1_ESO!M42*'1º ESO'!E$4+PERFIL_1_ESO!U42*'1º ESO'!E$5+PERFIL_1_ESO!AC42*'1º ESO'!E$6+PERFIL_1_ESO!AK42*'1º ESO'!E$7+PERFIL_1_ESO!AS42*'1º ESO'!E$8+PERFIL_1_ESO!BA42*'1º ESO'!E$9+PERFIL_1_ESO!BI42*'1º ESO'!E$10</f>
        <v>0</v>
      </c>
      <c r="N51" s="68">
        <f>PERFIL_1_ESO!F42*'1º ESO'!F$3+PERFIL_1_ESO!N42*'1º ESO'!F$4+PERFIL_1_ESO!V42*'1º ESO'!F$5+PERFIL_1_ESO!AD42*'1º ESO'!F$6+PERFIL_1_ESO!AL42*'1º ESO'!F$7+PERFIL_1_ESO!AT42*'1º ESO'!F$8+PERFIL_1_ESO!BB42*'1º ESO'!F$9+PERFIL_1_ESO!BJ42*'1º ESO'!F$10</f>
        <v>0</v>
      </c>
      <c r="O51" s="68">
        <f>PERFIL_1_ESO!G42*'1º ESO'!G$3+PERFIL_1_ESO!O42*'1º ESO'!G$4+PERFIL_1_ESO!W42*'1º ESO'!G$5+PERFIL_1_ESO!AE42*'1º ESO'!G$6+PERFIL_1_ESO!AM42*'1º ESO'!G$7+PERFIL_1_ESO!AU42*'1º ESO'!G$8+PERFIL_1_ESO!BC42*'1º ESO'!G$9+PERFIL_1_ESO!BK42*'1º ESO'!G$10</f>
        <v>0</v>
      </c>
      <c r="P51" s="68">
        <f>PERFIL_1_ESO!H42*'1º ESO'!H$3+PERFIL_1_ESO!P42*'1º ESO'!H$4+PERFIL_1_ESO!X42*'1º ESO'!H$5+PERFIL_1_ESO!AF42*'1º ESO'!H$6+PERFIL_1_ESO!AN42*'1º ESO'!H$7+PERFIL_1_ESO!AV42*'1º ESO'!H$8+PERFIL_1_ESO!BD42*'1º ESO'!H$9+PERFIL_1_ESO!BL42*'1º ESO'!H$10</f>
        <v>0</v>
      </c>
      <c r="Q51" s="68">
        <f>PERFIL_1_ESO!I42*'1º ESO'!I$3+PERFIL_1_ESO!Q42*'1º ESO'!I$4+PERFIL_1_ESO!Y42*'1º ESO'!I$5+PERFIL_1_ESO!AG42*'1º ESO'!I$6+PERFIL_1_ESO!AO42*'1º ESO'!I$7+PERFIL_1_ESO!AW42*'1º ESO'!I$8+PERFIL_1_ESO!BE42*'1º ESO'!I$9+PERFIL_1_ESO!BM42*'1º ESO'!I$10</f>
        <v>0</v>
      </c>
      <c r="R51" s="155">
        <f>PERFIL_1_ESO!J42*'1º ESO'!J$3+PERFIL_1_ESO!R42*'1º ESO'!J$4+PERFIL_1_ESO!Z42*'1º ESO'!J$5+PERFIL_1_ESO!AH42*'1º ESO'!J$6+PERFIL_1_ESO!AP42*'1º ESO'!J$7+PERFIL_1_ESO!AX42*'1º ESO'!J$8+PERFIL_1_ESO!BF42*'1º ESO'!J$9+PERFIL_1_ESO!BN42*'1º ESO'!J$10</f>
        <v>0</v>
      </c>
      <c r="S51" s="161">
        <f>IF(PERFIL_1_ESO!BO42='1º ESO'!$B$12,1,IF(PERFIL_1_ESO!BO42='1º ESO'!$B$13,2,IF(PERFIL_1_ESO!BO42='1º ESO'!$B$14,3,4)))</f>
        <v>1</v>
      </c>
      <c r="T51" s="161">
        <f t="shared" si="17"/>
        <v>0</v>
      </c>
      <c r="U51" s="32">
        <f t="shared" si="18"/>
        <v>0</v>
      </c>
      <c r="V51" s="32">
        <f t="shared" si="19"/>
        <v>0</v>
      </c>
      <c r="W51" s="32">
        <f t="shared" si="20"/>
        <v>0</v>
      </c>
      <c r="X51" s="32">
        <f t="shared" si="21"/>
        <v>0</v>
      </c>
      <c r="Y51" s="32">
        <f t="shared" si="22"/>
        <v>0</v>
      </c>
      <c r="Z51" s="32">
        <f t="shared" si="23"/>
        <v>0</v>
      </c>
      <c r="AA51" s="167">
        <f t="shared" si="24"/>
        <v>0</v>
      </c>
      <c r="AB51" s="68">
        <f>PERFIL_1_ESO!BP42*'1º ESO'!T51</f>
        <v>0</v>
      </c>
      <c r="AC51" s="68">
        <f>PERFIL_1_ESO!BQ42*'1º ESO'!U51</f>
        <v>0</v>
      </c>
      <c r="AD51" s="68">
        <f>PERFIL_1_ESO!BR42*'1º ESO'!V51</f>
        <v>0</v>
      </c>
      <c r="AE51" s="68">
        <f>PERFIL_1_ESO!BS42*'1º ESO'!W51</f>
        <v>0</v>
      </c>
      <c r="AF51" s="68">
        <f>PERFIL_1_ESO!BT42*'1º ESO'!X51</f>
        <v>0</v>
      </c>
      <c r="AG51" s="68">
        <f>PERFIL_1_ESO!BU42*'1º ESO'!Y51</f>
        <v>0</v>
      </c>
      <c r="AH51" s="68">
        <f>PERFIL_1_ESO!BV42*'1º ESO'!Z51</f>
        <v>0</v>
      </c>
      <c r="AI51" s="155">
        <f>PERFIL_1_ESO!BW42*'1º ESO'!AA51</f>
        <v>0</v>
      </c>
      <c r="AJ51" s="68">
        <f t="shared" si="1"/>
        <v>0</v>
      </c>
      <c r="AK51" s="68">
        <f t="shared" si="2"/>
        <v>0</v>
      </c>
      <c r="AL51" s="68">
        <f t="shared" si="3"/>
        <v>0</v>
      </c>
      <c r="AM51" s="68">
        <f t="shared" si="4"/>
        <v>0</v>
      </c>
      <c r="AN51" s="68">
        <f t="shared" si="5"/>
        <v>0</v>
      </c>
      <c r="AO51" s="68">
        <f t="shared" si="6"/>
        <v>0</v>
      </c>
      <c r="AP51" s="68">
        <f t="shared" si="7"/>
        <v>0</v>
      </c>
      <c r="AQ51" s="155">
        <f t="shared" si="8"/>
        <v>0</v>
      </c>
    </row>
    <row r="52" spans="1:43" ht="17" thickBot="1">
      <c r="A52" s="29">
        <v>30</v>
      </c>
      <c r="B52" s="144" t="str">
        <f>PERFIL_1_ESO!B43</f>
        <v>Alumno/a 30</v>
      </c>
      <c r="C52" s="148">
        <f t="shared" si="9"/>
        <v>54</v>
      </c>
      <c r="D52" s="147">
        <f t="shared" si="10"/>
        <v>24</v>
      </c>
      <c r="E52" s="147">
        <f t="shared" si="11"/>
        <v>64</v>
      </c>
      <c r="F52" s="147">
        <f t="shared" si="12"/>
        <v>65</v>
      </c>
      <c r="G52" s="147">
        <f t="shared" si="13"/>
        <v>54</v>
      </c>
      <c r="H52" s="147">
        <f t="shared" si="14"/>
        <v>53</v>
      </c>
      <c r="I52" s="147">
        <f t="shared" si="15"/>
        <v>35</v>
      </c>
      <c r="J52" s="147">
        <f t="shared" si="16"/>
        <v>39</v>
      </c>
      <c r="K52" s="154">
        <f>PERFIL_1_ESO!C43*'1º ESO'!C$3+PERFIL_1_ESO!K43*'1º ESO'!C$4+PERFIL_1_ESO!S43*'1º ESO'!C$5+PERFIL_1_ESO!AA43*'1º ESO'!C$6+PERFIL_1_ESO!AI43*'1º ESO'!C$7+PERFIL_1_ESO!AQ43*'1º ESO'!C$8+PERFIL_1_ESO!AY43*'1º ESO'!C$9+PERFIL_1_ESO!BG43*'1º ESO'!C$10</f>
        <v>0</v>
      </c>
      <c r="L52" s="68">
        <f>PERFIL_1_ESO!D43*'1º ESO'!D$3+PERFIL_1_ESO!L43*'1º ESO'!D$4+PERFIL_1_ESO!T43*'1º ESO'!D$5+PERFIL_1_ESO!AB43*'1º ESO'!D$6+PERFIL_1_ESO!AJ43*'1º ESO'!D$7+PERFIL_1_ESO!AR43*'1º ESO'!D$8+PERFIL_1_ESO!AZ43*'1º ESO'!D$9+PERFIL_1_ESO!BH43*'1º ESO'!D$10</f>
        <v>0</v>
      </c>
      <c r="M52" s="68">
        <f>PERFIL_1_ESO!E43*'1º ESO'!E$3+PERFIL_1_ESO!M43*'1º ESO'!E$4+PERFIL_1_ESO!U43*'1º ESO'!E$5+PERFIL_1_ESO!AC43*'1º ESO'!E$6+PERFIL_1_ESO!AK43*'1º ESO'!E$7+PERFIL_1_ESO!AS43*'1º ESO'!E$8+PERFIL_1_ESO!BA43*'1º ESO'!E$9+PERFIL_1_ESO!BI43*'1º ESO'!E$10</f>
        <v>0</v>
      </c>
      <c r="N52" s="68">
        <f>PERFIL_1_ESO!F43*'1º ESO'!F$3+PERFIL_1_ESO!N43*'1º ESO'!F$4+PERFIL_1_ESO!V43*'1º ESO'!F$5+PERFIL_1_ESO!AD43*'1º ESO'!F$6+PERFIL_1_ESO!AL43*'1º ESO'!F$7+PERFIL_1_ESO!AT43*'1º ESO'!F$8+PERFIL_1_ESO!BB43*'1º ESO'!F$9+PERFIL_1_ESO!BJ43*'1º ESO'!F$10</f>
        <v>0</v>
      </c>
      <c r="O52" s="68">
        <f>PERFIL_1_ESO!G43*'1º ESO'!G$3+PERFIL_1_ESO!O43*'1º ESO'!G$4+PERFIL_1_ESO!W43*'1º ESO'!G$5+PERFIL_1_ESO!AE43*'1º ESO'!G$6+PERFIL_1_ESO!AM43*'1º ESO'!G$7+PERFIL_1_ESO!AU43*'1º ESO'!G$8+PERFIL_1_ESO!BC43*'1º ESO'!G$9+PERFIL_1_ESO!BK43*'1º ESO'!G$10</f>
        <v>0</v>
      </c>
      <c r="P52" s="68">
        <f>PERFIL_1_ESO!H43*'1º ESO'!H$3+PERFIL_1_ESO!P43*'1º ESO'!H$4+PERFIL_1_ESO!X43*'1º ESO'!H$5+PERFIL_1_ESO!AF43*'1º ESO'!H$6+PERFIL_1_ESO!AN43*'1º ESO'!H$7+PERFIL_1_ESO!AV43*'1º ESO'!H$8+PERFIL_1_ESO!BD43*'1º ESO'!H$9+PERFIL_1_ESO!BL43*'1º ESO'!H$10</f>
        <v>0</v>
      </c>
      <c r="Q52" s="68">
        <f>PERFIL_1_ESO!I43*'1º ESO'!I$3+PERFIL_1_ESO!Q43*'1º ESO'!I$4+PERFIL_1_ESO!Y43*'1º ESO'!I$5+PERFIL_1_ESO!AG43*'1º ESO'!I$6+PERFIL_1_ESO!AO43*'1º ESO'!I$7+PERFIL_1_ESO!AW43*'1º ESO'!I$8+PERFIL_1_ESO!BE43*'1º ESO'!I$9+PERFIL_1_ESO!BM43*'1º ESO'!I$10</f>
        <v>0</v>
      </c>
      <c r="R52" s="155">
        <f>PERFIL_1_ESO!J43*'1º ESO'!J$3+PERFIL_1_ESO!R43*'1º ESO'!J$4+PERFIL_1_ESO!Z43*'1º ESO'!J$5+PERFIL_1_ESO!AH43*'1º ESO'!J$6+PERFIL_1_ESO!AP43*'1º ESO'!J$7+PERFIL_1_ESO!AX43*'1º ESO'!J$8+PERFIL_1_ESO!BF43*'1º ESO'!J$9+PERFIL_1_ESO!BN43*'1º ESO'!J$10</f>
        <v>0</v>
      </c>
      <c r="S52" s="161">
        <f>IF(PERFIL_1_ESO!BO43='1º ESO'!$B$12,1,IF(PERFIL_1_ESO!BO43='1º ESO'!$B$13,2,IF(PERFIL_1_ESO!BO43='1º ESO'!$B$14,3,4)))</f>
        <v>1</v>
      </c>
      <c r="T52" s="161">
        <f t="shared" si="17"/>
        <v>0</v>
      </c>
      <c r="U52" s="32">
        <f t="shared" si="18"/>
        <v>0</v>
      </c>
      <c r="V52" s="32">
        <f t="shared" si="19"/>
        <v>0</v>
      </c>
      <c r="W52" s="32">
        <f t="shared" si="20"/>
        <v>0</v>
      </c>
      <c r="X52" s="32">
        <f t="shared" si="21"/>
        <v>0</v>
      </c>
      <c r="Y52" s="32">
        <f t="shared" si="22"/>
        <v>0</v>
      </c>
      <c r="Z52" s="32">
        <f t="shared" si="23"/>
        <v>0</v>
      </c>
      <c r="AA52" s="167">
        <f t="shared" si="24"/>
        <v>0</v>
      </c>
      <c r="AB52" s="68">
        <f>PERFIL_1_ESO!BP43*'1º ESO'!T52</f>
        <v>0</v>
      </c>
      <c r="AC52" s="68">
        <f>PERFIL_1_ESO!BQ43*'1º ESO'!U52</f>
        <v>0</v>
      </c>
      <c r="AD52" s="68">
        <f>PERFIL_1_ESO!BR43*'1º ESO'!V52</f>
        <v>0</v>
      </c>
      <c r="AE52" s="68">
        <f>PERFIL_1_ESO!BS43*'1º ESO'!W52</f>
        <v>0</v>
      </c>
      <c r="AF52" s="68">
        <f>PERFIL_1_ESO!BT43*'1º ESO'!X52</f>
        <v>0</v>
      </c>
      <c r="AG52" s="68">
        <f>PERFIL_1_ESO!BU43*'1º ESO'!Y52</f>
        <v>0</v>
      </c>
      <c r="AH52" s="68">
        <f>PERFIL_1_ESO!BV43*'1º ESO'!Z52</f>
        <v>0</v>
      </c>
      <c r="AI52" s="155">
        <f>PERFIL_1_ESO!BW43*'1º ESO'!AA52</f>
        <v>0</v>
      </c>
      <c r="AJ52" s="68">
        <f t="shared" si="1"/>
        <v>0</v>
      </c>
      <c r="AK52" s="68">
        <f t="shared" si="2"/>
        <v>0</v>
      </c>
      <c r="AL52" s="68">
        <f t="shared" si="3"/>
        <v>0</v>
      </c>
      <c r="AM52" s="68">
        <f t="shared" si="4"/>
        <v>0</v>
      </c>
      <c r="AN52" s="68">
        <f t="shared" si="5"/>
        <v>0</v>
      </c>
      <c r="AO52" s="68">
        <f t="shared" si="6"/>
        <v>0</v>
      </c>
      <c r="AP52" s="68">
        <f t="shared" si="7"/>
        <v>0</v>
      </c>
      <c r="AQ52" s="155">
        <f t="shared" si="8"/>
        <v>0</v>
      </c>
    </row>
    <row r="53" spans="1:43">
      <c r="A53" s="25">
        <v>31</v>
      </c>
      <c r="B53" s="145" t="str">
        <f>PERFIL_1_ESO!B44</f>
        <v>Alumno/a 31</v>
      </c>
      <c r="C53" s="148">
        <f t="shared" si="9"/>
        <v>54</v>
      </c>
      <c r="D53" s="147">
        <f t="shared" si="10"/>
        <v>24</v>
      </c>
      <c r="E53" s="147">
        <f t="shared" si="11"/>
        <v>64</v>
      </c>
      <c r="F53" s="147">
        <f t="shared" si="12"/>
        <v>65</v>
      </c>
      <c r="G53" s="147">
        <f t="shared" si="13"/>
        <v>54</v>
      </c>
      <c r="H53" s="147">
        <f t="shared" si="14"/>
        <v>53</v>
      </c>
      <c r="I53" s="147">
        <f t="shared" si="15"/>
        <v>35</v>
      </c>
      <c r="J53" s="147">
        <f t="shared" si="16"/>
        <v>39</v>
      </c>
      <c r="K53" s="154">
        <f>PERFIL_1_ESO!C44*'1º ESO'!C$3+PERFIL_1_ESO!K44*'1º ESO'!C$4+PERFIL_1_ESO!S44*'1º ESO'!C$5+PERFIL_1_ESO!AA44*'1º ESO'!C$6+PERFIL_1_ESO!AI44*'1º ESO'!C$7+PERFIL_1_ESO!AQ44*'1º ESO'!C$8+PERFIL_1_ESO!AY44*'1º ESO'!C$9+PERFIL_1_ESO!BG44*'1º ESO'!C$10</f>
        <v>0</v>
      </c>
      <c r="L53" s="68">
        <f>PERFIL_1_ESO!D44*'1º ESO'!D$3+PERFIL_1_ESO!L44*'1º ESO'!D$4+PERFIL_1_ESO!T44*'1º ESO'!D$5+PERFIL_1_ESO!AB44*'1º ESO'!D$6+PERFIL_1_ESO!AJ44*'1º ESO'!D$7+PERFIL_1_ESO!AR44*'1º ESO'!D$8+PERFIL_1_ESO!AZ44*'1º ESO'!D$9+PERFIL_1_ESO!BH44*'1º ESO'!D$10</f>
        <v>0</v>
      </c>
      <c r="M53" s="68">
        <f>PERFIL_1_ESO!E44*'1º ESO'!E$3+PERFIL_1_ESO!M44*'1º ESO'!E$4+PERFIL_1_ESO!U44*'1º ESO'!E$5+PERFIL_1_ESO!AC44*'1º ESO'!E$6+PERFIL_1_ESO!AK44*'1º ESO'!E$7+PERFIL_1_ESO!AS44*'1º ESO'!E$8+PERFIL_1_ESO!BA44*'1º ESO'!E$9+PERFIL_1_ESO!BI44*'1º ESO'!E$10</f>
        <v>0</v>
      </c>
      <c r="N53" s="68">
        <f>PERFIL_1_ESO!F44*'1º ESO'!F$3+PERFIL_1_ESO!N44*'1º ESO'!F$4+PERFIL_1_ESO!V44*'1º ESO'!F$5+PERFIL_1_ESO!AD44*'1º ESO'!F$6+PERFIL_1_ESO!AL44*'1º ESO'!F$7+PERFIL_1_ESO!AT44*'1º ESO'!F$8+PERFIL_1_ESO!BB44*'1º ESO'!F$9+PERFIL_1_ESO!BJ44*'1º ESO'!F$10</f>
        <v>0</v>
      </c>
      <c r="O53" s="68">
        <f>PERFIL_1_ESO!G44*'1º ESO'!G$3+PERFIL_1_ESO!O44*'1º ESO'!G$4+PERFIL_1_ESO!W44*'1º ESO'!G$5+PERFIL_1_ESO!AE44*'1º ESO'!G$6+PERFIL_1_ESO!AM44*'1º ESO'!G$7+PERFIL_1_ESO!AU44*'1º ESO'!G$8+PERFIL_1_ESO!BC44*'1º ESO'!G$9+PERFIL_1_ESO!BK44*'1º ESO'!G$10</f>
        <v>0</v>
      </c>
      <c r="P53" s="68">
        <f>PERFIL_1_ESO!H44*'1º ESO'!H$3+PERFIL_1_ESO!P44*'1º ESO'!H$4+PERFIL_1_ESO!X44*'1º ESO'!H$5+PERFIL_1_ESO!AF44*'1º ESO'!H$6+PERFIL_1_ESO!AN44*'1º ESO'!H$7+PERFIL_1_ESO!AV44*'1º ESO'!H$8+PERFIL_1_ESO!BD44*'1º ESO'!H$9+PERFIL_1_ESO!BL44*'1º ESO'!H$10</f>
        <v>0</v>
      </c>
      <c r="Q53" s="68">
        <f>PERFIL_1_ESO!I44*'1º ESO'!I$3+PERFIL_1_ESO!Q44*'1º ESO'!I$4+PERFIL_1_ESO!Y44*'1º ESO'!I$5+PERFIL_1_ESO!AG44*'1º ESO'!I$6+PERFIL_1_ESO!AO44*'1º ESO'!I$7+PERFIL_1_ESO!AW44*'1º ESO'!I$8+PERFIL_1_ESO!BE44*'1º ESO'!I$9+PERFIL_1_ESO!BM44*'1º ESO'!I$10</f>
        <v>0</v>
      </c>
      <c r="R53" s="155">
        <f>PERFIL_1_ESO!J44*'1º ESO'!J$3+PERFIL_1_ESO!R44*'1º ESO'!J$4+PERFIL_1_ESO!Z44*'1º ESO'!J$5+PERFIL_1_ESO!AH44*'1º ESO'!J$6+PERFIL_1_ESO!AP44*'1º ESO'!J$7+PERFIL_1_ESO!AX44*'1º ESO'!J$8+PERFIL_1_ESO!BF44*'1º ESO'!J$9+PERFIL_1_ESO!BN44*'1º ESO'!J$10</f>
        <v>0</v>
      </c>
      <c r="S53" s="161">
        <f>IF(PERFIL_1_ESO!BO44='1º ESO'!$B$12,1,IF(PERFIL_1_ESO!BO44='1º ESO'!$B$13,2,IF(PERFIL_1_ESO!BO44='1º ESO'!$B$14,3,4)))</f>
        <v>1</v>
      </c>
      <c r="T53" s="161">
        <f t="shared" si="17"/>
        <v>0</v>
      </c>
      <c r="U53" s="32">
        <f t="shared" si="18"/>
        <v>0</v>
      </c>
      <c r="V53" s="32">
        <f t="shared" si="19"/>
        <v>0</v>
      </c>
      <c r="W53" s="32">
        <f t="shared" si="20"/>
        <v>0</v>
      </c>
      <c r="X53" s="32">
        <f t="shared" si="21"/>
        <v>0</v>
      </c>
      <c r="Y53" s="32">
        <f t="shared" si="22"/>
        <v>0</v>
      </c>
      <c r="Z53" s="32">
        <f t="shared" si="23"/>
        <v>0</v>
      </c>
      <c r="AA53" s="167">
        <f t="shared" si="24"/>
        <v>0</v>
      </c>
      <c r="AB53" s="68">
        <f>PERFIL_1_ESO!BP44*'1º ESO'!T53</f>
        <v>0</v>
      </c>
      <c r="AC53" s="68">
        <f>PERFIL_1_ESO!BQ44*'1º ESO'!U53</f>
        <v>0</v>
      </c>
      <c r="AD53" s="68">
        <f>PERFIL_1_ESO!BR44*'1º ESO'!V53</f>
        <v>0</v>
      </c>
      <c r="AE53" s="68">
        <f>PERFIL_1_ESO!BS44*'1º ESO'!W53</f>
        <v>0</v>
      </c>
      <c r="AF53" s="68">
        <f>PERFIL_1_ESO!BT44*'1º ESO'!X53</f>
        <v>0</v>
      </c>
      <c r="AG53" s="68">
        <f>PERFIL_1_ESO!BU44*'1º ESO'!Y53</f>
        <v>0</v>
      </c>
      <c r="AH53" s="68">
        <f>PERFIL_1_ESO!BV44*'1º ESO'!Z53</f>
        <v>0</v>
      </c>
      <c r="AI53" s="155">
        <f>PERFIL_1_ESO!BW44*'1º ESO'!AA53</f>
        <v>0</v>
      </c>
      <c r="AJ53" s="68">
        <f t="shared" si="1"/>
        <v>0</v>
      </c>
      <c r="AK53" s="68">
        <f t="shared" si="2"/>
        <v>0</v>
      </c>
      <c r="AL53" s="68">
        <f t="shared" si="3"/>
        <v>0</v>
      </c>
      <c r="AM53" s="68">
        <f t="shared" si="4"/>
        <v>0</v>
      </c>
      <c r="AN53" s="68">
        <f t="shared" si="5"/>
        <v>0</v>
      </c>
      <c r="AO53" s="68">
        <f t="shared" si="6"/>
        <v>0</v>
      </c>
      <c r="AP53" s="68">
        <f t="shared" si="7"/>
        <v>0</v>
      </c>
      <c r="AQ53" s="155">
        <f t="shared" si="8"/>
        <v>0</v>
      </c>
    </row>
    <row r="54" spans="1:43">
      <c r="A54" s="27">
        <v>32</v>
      </c>
      <c r="B54" s="144" t="str">
        <f>PERFIL_1_ESO!B45</f>
        <v>Alumno/a 32</v>
      </c>
      <c r="C54" s="148">
        <f t="shared" si="9"/>
        <v>54</v>
      </c>
      <c r="D54" s="147">
        <f t="shared" si="10"/>
        <v>24</v>
      </c>
      <c r="E54" s="147">
        <f t="shared" si="11"/>
        <v>64</v>
      </c>
      <c r="F54" s="147">
        <f t="shared" si="12"/>
        <v>65</v>
      </c>
      <c r="G54" s="147">
        <f t="shared" si="13"/>
        <v>54</v>
      </c>
      <c r="H54" s="147">
        <f t="shared" si="14"/>
        <v>53</v>
      </c>
      <c r="I54" s="147">
        <f t="shared" si="15"/>
        <v>35</v>
      </c>
      <c r="J54" s="147">
        <f t="shared" si="16"/>
        <v>39</v>
      </c>
      <c r="K54" s="154">
        <f>PERFIL_1_ESO!C45*'1º ESO'!C$3+PERFIL_1_ESO!K45*'1º ESO'!C$4+PERFIL_1_ESO!S45*'1º ESO'!C$5+PERFIL_1_ESO!AA45*'1º ESO'!C$6+PERFIL_1_ESO!AI45*'1º ESO'!C$7+PERFIL_1_ESO!AQ45*'1º ESO'!C$8+PERFIL_1_ESO!AY45*'1º ESO'!C$9+PERFIL_1_ESO!BG45*'1º ESO'!C$10</f>
        <v>0</v>
      </c>
      <c r="L54" s="68">
        <f>PERFIL_1_ESO!D45*'1º ESO'!D$3+PERFIL_1_ESO!L45*'1º ESO'!D$4+PERFIL_1_ESO!T45*'1º ESO'!D$5+PERFIL_1_ESO!AB45*'1º ESO'!D$6+PERFIL_1_ESO!AJ45*'1º ESO'!D$7+PERFIL_1_ESO!AR45*'1º ESO'!D$8+PERFIL_1_ESO!AZ45*'1º ESO'!D$9+PERFIL_1_ESO!BH45*'1º ESO'!D$10</f>
        <v>0</v>
      </c>
      <c r="M54" s="68">
        <f>PERFIL_1_ESO!E45*'1º ESO'!E$3+PERFIL_1_ESO!M45*'1º ESO'!E$4+PERFIL_1_ESO!U45*'1º ESO'!E$5+PERFIL_1_ESO!AC45*'1º ESO'!E$6+PERFIL_1_ESO!AK45*'1º ESO'!E$7+PERFIL_1_ESO!AS45*'1º ESO'!E$8+PERFIL_1_ESO!BA45*'1º ESO'!E$9+PERFIL_1_ESO!BI45*'1º ESO'!E$10</f>
        <v>0</v>
      </c>
      <c r="N54" s="68">
        <f>PERFIL_1_ESO!F45*'1º ESO'!F$3+PERFIL_1_ESO!N45*'1º ESO'!F$4+PERFIL_1_ESO!V45*'1º ESO'!F$5+PERFIL_1_ESO!AD45*'1º ESO'!F$6+PERFIL_1_ESO!AL45*'1º ESO'!F$7+PERFIL_1_ESO!AT45*'1º ESO'!F$8+PERFIL_1_ESO!BB45*'1º ESO'!F$9+PERFIL_1_ESO!BJ45*'1º ESO'!F$10</f>
        <v>0</v>
      </c>
      <c r="O54" s="68">
        <f>PERFIL_1_ESO!G45*'1º ESO'!G$3+PERFIL_1_ESO!O45*'1º ESO'!G$4+PERFIL_1_ESO!W45*'1º ESO'!G$5+PERFIL_1_ESO!AE45*'1º ESO'!G$6+PERFIL_1_ESO!AM45*'1º ESO'!G$7+PERFIL_1_ESO!AU45*'1º ESO'!G$8+PERFIL_1_ESO!BC45*'1º ESO'!G$9+PERFIL_1_ESO!BK45*'1º ESO'!G$10</f>
        <v>0</v>
      </c>
      <c r="P54" s="68">
        <f>PERFIL_1_ESO!H45*'1º ESO'!H$3+PERFIL_1_ESO!P45*'1º ESO'!H$4+PERFIL_1_ESO!X45*'1º ESO'!H$5+PERFIL_1_ESO!AF45*'1º ESO'!H$6+PERFIL_1_ESO!AN45*'1º ESO'!H$7+PERFIL_1_ESO!AV45*'1º ESO'!H$8+PERFIL_1_ESO!BD45*'1º ESO'!H$9+PERFIL_1_ESO!BL45*'1º ESO'!H$10</f>
        <v>0</v>
      </c>
      <c r="Q54" s="68">
        <f>PERFIL_1_ESO!I45*'1º ESO'!I$3+PERFIL_1_ESO!Q45*'1º ESO'!I$4+PERFIL_1_ESO!Y45*'1º ESO'!I$5+PERFIL_1_ESO!AG45*'1º ESO'!I$6+PERFIL_1_ESO!AO45*'1º ESO'!I$7+PERFIL_1_ESO!AW45*'1º ESO'!I$8+PERFIL_1_ESO!BE45*'1º ESO'!I$9+PERFIL_1_ESO!BM45*'1º ESO'!I$10</f>
        <v>0</v>
      </c>
      <c r="R54" s="155">
        <f>PERFIL_1_ESO!J45*'1º ESO'!J$3+PERFIL_1_ESO!R45*'1º ESO'!J$4+PERFIL_1_ESO!Z45*'1º ESO'!J$5+PERFIL_1_ESO!AH45*'1º ESO'!J$6+PERFIL_1_ESO!AP45*'1º ESO'!J$7+PERFIL_1_ESO!AX45*'1º ESO'!J$8+PERFIL_1_ESO!BF45*'1º ESO'!J$9+PERFIL_1_ESO!BN45*'1º ESO'!J$10</f>
        <v>0</v>
      </c>
      <c r="S54" s="161">
        <f>IF(PERFIL_1_ESO!BO45='1º ESO'!$B$12,1,IF(PERFIL_1_ESO!BO45='1º ESO'!$B$13,2,IF(PERFIL_1_ESO!BO45='1º ESO'!$B$14,3,4)))</f>
        <v>1</v>
      </c>
      <c r="T54" s="161">
        <f t="shared" si="17"/>
        <v>0</v>
      </c>
      <c r="U54" s="32">
        <f t="shared" si="18"/>
        <v>0</v>
      </c>
      <c r="V54" s="32">
        <f t="shared" si="19"/>
        <v>0</v>
      </c>
      <c r="W54" s="32">
        <f t="shared" si="20"/>
        <v>0</v>
      </c>
      <c r="X54" s="32">
        <f t="shared" si="21"/>
        <v>0</v>
      </c>
      <c r="Y54" s="32">
        <f t="shared" si="22"/>
        <v>0</v>
      </c>
      <c r="Z54" s="32">
        <f t="shared" si="23"/>
        <v>0</v>
      </c>
      <c r="AA54" s="167">
        <f t="shared" si="24"/>
        <v>0</v>
      </c>
      <c r="AB54" s="68">
        <f>PERFIL_1_ESO!BP45*'1º ESO'!T54</f>
        <v>0</v>
      </c>
      <c r="AC54" s="68">
        <f>PERFIL_1_ESO!BQ45*'1º ESO'!U54</f>
        <v>0</v>
      </c>
      <c r="AD54" s="68">
        <f>PERFIL_1_ESO!BR45*'1º ESO'!V54</f>
        <v>0</v>
      </c>
      <c r="AE54" s="68">
        <f>PERFIL_1_ESO!BS45*'1º ESO'!W54</f>
        <v>0</v>
      </c>
      <c r="AF54" s="68">
        <f>PERFIL_1_ESO!BT45*'1º ESO'!X54</f>
        <v>0</v>
      </c>
      <c r="AG54" s="68">
        <f>PERFIL_1_ESO!BU45*'1º ESO'!Y54</f>
        <v>0</v>
      </c>
      <c r="AH54" s="68">
        <f>PERFIL_1_ESO!BV45*'1º ESO'!Z54</f>
        <v>0</v>
      </c>
      <c r="AI54" s="155">
        <f>PERFIL_1_ESO!BW45*'1º ESO'!AA54</f>
        <v>0</v>
      </c>
      <c r="AJ54" s="68">
        <f t="shared" si="1"/>
        <v>0</v>
      </c>
      <c r="AK54" s="68">
        <f t="shared" si="2"/>
        <v>0</v>
      </c>
      <c r="AL54" s="68">
        <f t="shared" si="3"/>
        <v>0</v>
      </c>
      <c r="AM54" s="68">
        <f t="shared" si="4"/>
        <v>0</v>
      </c>
      <c r="AN54" s="68">
        <f t="shared" si="5"/>
        <v>0</v>
      </c>
      <c r="AO54" s="68">
        <f t="shared" si="6"/>
        <v>0</v>
      </c>
      <c r="AP54" s="68">
        <f t="shared" si="7"/>
        <v>0</v>
      </c>
      <c r="AQ54" s="155">
        <f t="shared" si="8"/>
        <v>0</v>
      </c>
    </row>
    <row r="55" spans="1:43" ht="17" thickBot="1">
      <c r="A55" s="29">
        <v>33</v>
      </c>
      <c r="B55" s="145" t="str">
        <f>PERFIL_1_ESO!B46</f>
        <v>Alumno/a 33</v>
      </c>
      <c r="C55" s="148">
        <f t="shared" si="9"/>
        <v>54</v>
      </c>
      <c r="D55" s="147">
        <f t="shared" si="10"/>
        <v>24</v>
      </c>
      <c r="E55" s="147">
        <f t="shared" si="11"/>
        <v>64</v>
      </c>
      <c r="F55" s="147">
        <f t="shared" si="12"/>
        <v>65</v>
      </c>
      <c r="G55" s="147">
        <f t="shared" si="13"/>
        <v>54</v>
      </c>
      <c r="H55" s="147">
        <f t="shared" si="14"/>
        <v>53</v>
      </c>
      <c r="I55" s="147">
        <f t="shared" si="15"/>
        <v>35</v>
      </c>
      <c r="J55" s="147">
        <f t="shared" si="16"/>
        <v>39</v>
      </c>
      <c r="K55" s="154">
        <f>PERFIL_1_ESO!C46*'1º ESO'!C$3+PERFIL_1_ESO!K46*'1º ESO'!C$4+PERFIL_1_ESO!S46*'1º ESO'!C$5+PERFIL_1_ESO!AA46*'1º ESO'!C$6+PERFIL_1_ESO!AI46*'1º ESO'!C$7+PERFIL_1_ESO!AQ46*'1º ESO'!C$8+PERFIL_1_ESO!AY46*'1º ESO'!C$9+PERFIL_1_ESO!BG46*'1º ESO'!C$10</f>
        <v>0</v>
      </c>
      <c r="L55" s="68">
        <f>PERFIL_1_ESO!D46*'1º ESO'!D$3+PERFIL_1_ESO!L46*'1º ESO'!D$4+PERFIL_1_ESO!T46*'1º ESO'!D$5+PERFIL_1_ESO!AB46*'1º ESO'!D$6+PERFIL_1_ESO!AJ46*'1º ESO'!D$7+PERFIL_1_ESO!AR46*'1º ESO'!D$8+PERFIL_1_ESO!AZ46*'1º ESO'!D$9+PERFIL_1_ESO!BH46*'1º ESO'!D$10</f>
        <v>0</v>
      </c>
      <c r="M55" s="68">
        <f>PERFIL_1_ESO!E46*'1º ESO'!E$3+PERFIL_1_ESO!M46*'1º ESO'!E$4+PERFIL_1_ESO!U46*'1º ESO'!E$5+PERFIL_1_ESO!AC46*'1º ESO'!E$6+PERFIL_1_ESO!AK46*'1º ESO'!E$7+PERFIL_1_ESO!AS46*'1º ESO'!E$8+PERFIL_1_ESO!BA46*'1º ESO'!E$9+PERFIL_1_ESO!BI46*'1º ESO'!E$10</f>
        <v>0</v>
      </c>
      <c r="N55" s="68">
        <f>PERFIL_1_ESO!F46*'1º ESO'!F$3+PERFIL_1_ESO!N46*'1º ESO'!F$4+PERFIL_1_ESO!V46*'1º ESO'!F$5+PERFIL_1_ESO!AD46*'1º ESO'!F$6+PERFIL_1_ESO!AL46*'1º ESO'!F$7+PERFIL_1_ESO!AT46*'1º ESO'!F$8+PERFIL_1_ESO!BB46*'1º ESO'!F$9+PERFIL_1_ESO!BJ46*'1º ESO'!F$10</f>
        <v>0</v>
      </c>
      <c r="O55" s="68">
        <f>PERFIL_1_ESO!G46*'1º ESO'!G$3+PERFIL_1_ESO!O46*'1º ESO'!G$4+PERFIL_1_ESO!W46*'1º ESO'!G$5+PERFIL_1_ESO!AE46*'1º ESO'!G$6+PERFIL_1_ESO!AM46*'1º ESO'!G$7+PERFIL_1_ESO!AU46*'1º ESO'!G$8+PERFIL_1_ESO!BC46*'1º ESO'!G$9+PERFIL_1_ESO!BK46*'1º ESO'!G$10</f>
        <v>0</v>
      </c>
      <c r="P55" s="68">
        <f>PERFIL_1_ESO!H46*'1º ESO'!H$3+PERFIL_1_ESO!P46*'1º ESO'!H$4+PERFIL_1_ESO!X46*'1º ESO'!H$5+PERFIL_1_ESO!AF46*'1º ESO'!H$6+PERFIL_1_ESO!AN46*'1º ESO'!H$7+PERFIL_1_ESO!AV46*'1º ESO'!H$8+PERFIL_1_ESO!BD46*'1º ESO'!H$9+PERFIL_1_ESO!BL46*'1º ESO'!H$10</f>
        <v>0</v>
      </c>
      <c r="Q55" s="68">
        <f>PERFIL_1_ESO!I46*'1º ESO'!I$3+PERFIL_1_ESO!Q46*'1º ESO'!I$4+PERFIL_1_ESO!Y46*'1º ESO'!I$5+PERFIL_1_ESO!AG46*'1º ESO'!I$6+PERFIL_1_ESO!AO46*'1º ESO'!I$7+PERFIL_1_ESO!AW46*'1º ESO'!I$8+PERFIL_1_ESO!BE46*'1º ESO'!I$9+PERFIL_1_ESO!BM46*'1º ESO'!I$10</f>
        <v>0</v>
      </c>
      <c r="R55" s="155">
        <f>PERFIL_1_ESO!J46*'1º ESO'!J$3+PERFIL_1_ESO!R46*'1º ESO'!J$4+PERFIL_1_ESO!Z46*'1º ESO'!J$5+PERFIL_1_ESO!AH46*'1º ESO'!J$6+PERFIL_1_ESO!AP46*'1º ESO'!J$7+PERFIL_1_ESO!AX46*'1º ESO'!J$8+PERFIL_1_ESO!BF46*'1º ESO'!J$9+PERFIL_1_ESO!BN46*'1º ESO'!J$10</f>
        <v>0</v>
      </c>
      <c r="S55" s="161">
        <f>IF(PERFIL_1_ESO!BO46='1º ESO'!$B$12,1,IF(PERFIL_1_ESO!BO46='1º ESO'!$B$13,2,IF(PERFIL_1_ESO!BO46='1º ESO'!$B$14,3,4)))</f>
        <v>1</v>
      </c>
      <c r="T55" s="161">
        <f t="shared" si="17"/>
        <v>0</v>
      </c>
      <c r="U55" s="32">
        <f t="shared" si="18"/>
        <v>0</v>
      </c>
      <c r="V55" s="32">
        <f t="shared" si="19"/>
        <v>0</v>
      </c>
      <c r="W55" s="32">
        <f t="shared" si="20"/>
        <v>0</v>
      </c>
      <c r="X55" s="32">
        <f t="shared" si="21"/>
        <v>0</v>
      </c>
      <c r="Y55" s="32">
        <f t="shared" si="22"/>
        <v>0</v>
      </c>
      <c r="Z55" s="32">
        <f t="shared" si="23"/>
        <v>0</v>
      </c>
      <c r="AA55" s="167">
        <f t="shared" si="24"/>
        <v>0</v>
      </c>
      <c r="AB55" s="68">
        <f>PERFIL_1_ESO!BP46*'1º ESO'!T55</f>
        <v>0</v>
      </c>
      <c r="AC55" s="68">
        <f>PERFIL_1_ESO!BQ46*'1º ESO'!U55</f>
        <v>0</v>
      </c>
      <c r="AD55" s="68">
        <f>PERFIL_1_ESO!BR46*'1º ESO'!V55</f>
        <v>0</v>
      </c>
      <c r="AE55" s="68">
        <f>PERFIL_1_ESO!BS46*'1º ESO'!W55</f>
        <v>0</v>
      </c>
      <c r="AF55" s="68">
        <f>PERFIL_1_ESO!BT46*'1º ESO'!X55</f>
        <v>0</v>
      </c>
      <c r="AG55" s="68">
        <f>PERFIL_1_ESO!BU46*'1º ESO'!Y55</f>
        <v>0</v>
      </c>
      <c r="AH55" s="68">
        <f>PERFIL_1_ESO!BV46*'1º ESO'!Z55</f>
        <v>0</v>
      </c>
      <c r="AI55" s="155">
        <f>PERFIL_1_ESO!BW46*'1º ESO'!AA55</f>
        <v>0</v>
      </c>
      <c r="AJ55" s="68">
        <f t="shared" si="1"/>
        <v>0</v>
      </c>
      <c r="AK55" s="68">
        <f t="shared" si="2"/>
        <v>0</v>
      </c>
      <c r="AL55" s="68">
        <f t="shared" si="3"/>
        <v>0</v>
      </c>
      <c r="AM55" s="68">
        <f t="shared" si="4"/>
        <v>0</v>
      </c>
      <c r="AN55" s="68">
        <f t="shared" si="5"/>
        <v>0</v>
      </c>
      <c r="AO55" s="68">
        <f t="shared" si="6"/>
        <v>0</v>
      </c>
      <c r="AP55" s="68">
        <f t="shared" si="7"/>
        <v>0</v>
      </c>
      <c r="AQ55" s="155">
        <f t="shared" si="8"/>
        <v>0</v>
      </c>
    </row>
    <row r="56" spans="1:43">
      <c r="A56" s="25">
        <v>34</v>
      </c>
      <c r="B56" s="144" t="str">
        <f>PERFIL_1_ESO!B47</f>
        <v>Alumno/a 34</v>
      </c>
      <c r="C56" s="148">
        <f t="shared" si="9"/>
        <v>54</v>
      </c>
      <c r="D56" s="147">
        <f t="shared" si="10"/>
        <v>24</v>
      </c>
      <c r="E56" s="147">
        <f t="shared" si="11"/>
        <v>64</v>
      </c>
      <c r="F56" s="147">
        <f t="shared" si="12"/>
        <v>65</v>
      </c>
      <c r="G56" s="147">
        <f t="shared" si="13"/>
        <v>54</v>
      </c>
      <c r="H56" s="147">
        <f t="shared" si="14"/>
        <v>53</v>
      </c>
      <c r="I56" s="147">
        <f t="shared" si="15"/>
        <v>35</v>
      </c>
      <c r="J56" s="147">
        <f t="shared" si="16"/>
        <v>39</v>
      </c>
      <c r="K56" s="154">
        <f>PERFIL_1_ESO!C47*'1º ESO'!C$3+PERFIL_1_ESO!K47*'1º ESO'!C$4+PERFIL_1_ESO!S47*'1º ESO'!C$5+PERFIL_1_ESO!AA47*'1º ESO'!C$6+PERFIL_1_ESO!AI47*'1º ESO'!C$7+PERFIL_1_ESO!AQ47*'1º ESO'!C$8+PERFIL_1_ESO!AY47*'1º ESO'!C$9+PERFIL_1_ESO!BG47*'1º ESO'!C$10</f>
        <v>0</v>
      </c>
      <c r="L56" s="68">
        <f>PERFIL_1_ESO!D47*'1º ESO'!D$3+PERFIL_1_ESO!L47*'1º ESO'!D$4+PERFIL_1_ESO!T47*'1º ESO'!D$5+PERFIL_1_ESO!AB47*'1º ESO'!D$6+PERFIL_1_ESO!AJ47*'1º ESO'!D$7+PERFIL_1_ESO!AR47*'1º ESO'!D$8+PERFIL_1_ESO!AZ47*'1º ESO'!D$9+PERFIL_1_ESO!BH47*'1º ESO'!D$10</f>
        <v>0</v>
      </c>
      <c r="M56" s="68">
        <f>PERFIL_1_ESO!E47*'1º ESO'!E$3+PERFIL_1_ESO!M47*'1º ESO'!E$4+PERFIL_1_ESO!U47*'1º ESO'!E$5+PERFIL_1_ESO!AC47*'1º ESO'!E$6+PERFIL_1_ESO!AK47*'1º ESO'!E$7+PERFIL_1_ESO!AS47*'1º ESO'!E$8+PERFIL_1_ESO!BA47*'1º ESO'!E$9+PERFIL_1_ESO!BI47*'1º ESO'!E$10</f>
        <v>0</v>
      </c>
      <c r="N56" s="68">
        <f>PERFIL_1_ESO!F47*'1º ESO'!F$3+PERFIL_1_ESO!N47*'1º ESO'!F$4+PERFIL_1_ESO!V47*'1º ESO'!F$5+PERFIL_1_ESO!AD47*'1º ESO'!F$6+PERFIL_1_ESO!AL47*'1º ESO'!F$7+PERFIL_1_ESO!AT47*'1º ESO'!F$8+PERFIL_1_ESO!BB47*'1º ESO'!F$9+PERFIL_1_ESO!BJ47*'1º ESO'!F$10</f>
        <v>0</v>
      </c>
      <c r="O56" s="68">
        <f>PERFIL_1_ESO!G47*'1º ESO'!G$3+PERFIL_1_ESO!O47*'1º ESO'!G$4+PERFIL_1_ESO!W47*'1º ESO'!G$5+PERFIL_1_ESO!AE47*'1º ESO'!G$6+PERFIL_1_ESO!AM47*'1º ESO'!G$7+PERFIL_1_ESO!AU47*'1º ESO'!G$8+PERFIL_1_ESO!BC47*'1º ESO'!G$9+PERFIL_1_ESO!BK47*'1º ESO'!G$10</f>
        <v>0</v>
      </c>
      <c r="P56" s="68">
        <f>PERFIL_1_ESO!H47*'1º ESO'!H$3+PERFIL_1_ESO!P47*'1º ESO'!H$4+PERFIL_1_ESO!X47*'1º ESO'!H$5+PERFIL_1_ESO!AF47*'1º ESO'!H$6+PERFIL_1_ESO!AN47*'1º ESO'!H$7+PERFIL_1_ESO!AV47*'1º ESO'!H$8+PERFIL_1_ESO!BD47*'1º ESO'!H$9+PERFIL_1_ESO!BL47*'1º ESO'!H$10</f>
        <v>0</v>
      </c>
      <c r="Q56" s="68">
        <f>PERFIL_1_ESO!I47*'1º ESO'!I$3+PERFIL_1_ESO!Q47*'1º ESO'!I$4+PERFIL_1_ESO!Y47*'1º ESO'!I$5+PERFIL_1_ESO!AG47*'1º ESO'!I$6+PERFIL_1_ESO!AO47*'1º ESO'!I$7+PERFIL_1_ESO!AW47*'1º ESO'!I$8+PERFIL_1_ESO!BE47*'1º ESO'!I$9+PERFIL_1_ESO!BM47*'1º ESO'!I$10</f>
        <v>0</v>
      </c>
      <c r="R56" s="155">
        <f>PERFIL_1_ESO!J47*'1º ESO'!J$3+PERFIL_1_ESO!R47*'1º ESO'!J$4+PERFIL_1_ESO!Z47*'1º ESO'!J$5+PERFIL_1_ESO!AH47*'1º ESO'!J$6+PERFIL_1_ESO!AP47*'1º ESO'!J$7+PERFIL_1_ESO!AX47*'1º ESO'!J$8+PERFIL_1_ESO!BF47*'1º ESO'!J$9+PERFIL_1_ESO!BN47*'1º ESO'!J$10</f>
        <v>0</v>
      </c>
      <c r="S56" s="161">
        <f>IF(PERFIL_1_ESO!BO47='1º ESO'!$B$12,1,IF(PERFIL_1_ESO!BO47='1º ESO'!$B$13,2,IF(PERFIL_1_ESO!BO47='1º ESO'!$B$14,3,4)))</f>
        <v>1</v>
      </c>
      <c r="T56" s="161">
        <f t="shared" si="17"/>
        <v>0</v>
      </c>
      <c r="U56" s="32">
        <f t="shared" si="18"/>
        <v>0</v>
      </c>
      <c r="V56" s="32">
        <f t="shared" si="19"/>
        <v>0</v>
      </c>
      <c r="W56" s="32">
        <f t="shared" si="20"/>
        <v>0</v>
      </c>
      <c r="X56" s="32">
        <f t="shared" si="21"/>
        <v>0</v>
      </c>
      <c r="Y56" s="32">
        <f t="shared" si="22"/>
        <v>0</v>
      </c>
      <c r="Z56" s="32">
        <f t="shared" si="23"/>
        <v>0</v>
      </c>
      <c r="AA56" s="167">
        <f t="shared" si="24"/>
        <v>0</v>
      </c>
      <c r="AB56" s="68">
        <f>PERFIL_1_ESO!BP47*'1º ESO'!T56</f>
        <v>0</v>
      </c>
      <c r="AC56" s="68">
        <f>PERFIL_1_ESO!BQ47*'1º ESO'!U56</f>
        <v>0</v>
      </c>
      <c r="AD56" s="68">
        <f>PERFIL_1_ESO!BR47*'1º ESO'!V56</f>
        <v>0</v>
      </c>
      <c r="AE56" s="68">
        <f>PERFIL_1_ESO!BS47*'1º ESO'!W56</f>
        <v>0</v>
      </c>
      <c r="AF56" s="68">
        <f>PERFIL_1_ESO!BT47*'1º ESO'!X56</f>
        <v>0</v>
      </c>
      <c r="AG56" s="68">
        <f>PERFIL_1_ESO!BU47*'1º ESO'!Y56</f>
        <v>0</v>
      </c>
      <c r="AH56" s="68">
        <f>PERFIL_1_ESO!BV47*'1º ESO'!Z56</f>
        <v>0</v>
      </c>
      <c r="AI56" s="155">
        <f>PERFIL_1_ESO!BW47*'1º ESO'!AA56</f>
        <v>0</v>
      </c>
      <c r="AJ56" s="68">
        <f t="shared" si="1"/>
        <v>0</v>
      </c>
      <c r="AK56" s="68">
        <f t="shared" si="2"/>
        <v>0</v>
      </c>
      <c r="AL56" s="68">
        <f t="shared" si="3"/>
        <v>0</v>
      </c>
      <c r="AM56" s="68">
        <f t="shared" si="4"/>
        <v>0</v>
      </c>
      <c r="AN56" s="68">
        <f t="shared" si="5"/>
        <v>0</v>
      </c>
      <c r="AO56" s="68">
        <f t="shared" si="6"/>
        <v>0</v>
      </c>
      <c r="AP56" s="68">
        <f t="shared" si="7"/>
        <v>0</v>
      </c>
      <c r="AQ56" s="155">
        <f t="shared" si="8"/>
        <v>0</v>
      </c>
    </row>
    <row r="57" spans="1:43">
      <c r="A57" s="27">
        <v>35</v>
      </c>
      <c r="B57" s="145" t="str">
        <f>PERFIL_1_ESO!B48</f>
        <v>Alumno/a 35</v>
      </c>
      <c r="C57" s="148">
        <f t="shared" si="9"/>
        <v>54</v>
      </c>
      <c r="D57" s="147">
        <f t="shared" si="10"/>
        <v>24</v>
      </c>
      <c r="E57" s="147">
        <f t="shared" si="11"/>
        <v>64</v>
      </c>
      <c r="F57" s="147">
        <f t="shared" si="12"/>
        <v>65</v>
      </c>
      <c r="G57" s="147">
        <f t="shared" si="13"/>
        <v>54</v>
      </c>
      <c r="H57" s="147">
        <f t="shared" si="14"/>
        <v>53</v>
      </c>
      <c r="I57" s="147">
        <f t="shared" si="15"/>
        <v>35</v>
      </c>
      <c r="J57" s="147">
        <f t="shared" si="16"/>
        <v>39</v>
      </c>
      <c r="K57" s="154">
        <f>PERFIL_1_ESO!C48*'1º ESO'!C$3+PERFIL_1_ESO!K48*'1º ESO'!C$4+PERFIL_1_ESO!S48*'1º ESO'!C$5+PERFIL_1_ESO!AA48*'1º ESO'!C$6+PERFIL_1_ESO!AI48*'1º ESO'!C$7+PERFIL_1_ESO!AQ48*'1º ESO'!C$8+PERFIL_1_ESO!AY48*'1º ESO'!C$9+PERFIL_1_ESO!BG48*'1º ESO'!C$10</f>
        <v>0</v>
      </c>
      <c r="L57" s="68">
        <f>PERFIL_1_ESO!D48*'1º ESO'!D$3+PERFIL_1_ESO!L48*'1º ESO'!D$4+PERFIL_1_ESO!T48*'1º ESO'!D$5+PERFIL_1_ESO!AB48*'1º ESO'!D$6+PERFIL_1_ESO!AJ48*'1º ESO'!D$7+PERFIL_1_ESO!AR48*'1º ESO'!D$8+PERFIL_1_ESO!AZ48*'1º ESO'!D$9+PERFIL_1_ESO!BH48*'1º ESO'!D$10</f>
        <v>0</v>
      </c>
      <c r="M57" s="68">
        <f>PERFIL_1_ESO!E48*'1º ESO'!E$3+PERFIL_1_ESO!M48*'1º ESO'!E$4+PERFIL_1_ESO!U48*'1º ESO'!E$5+PERFIL_1_ESO!AC48*'1º ESO'!E$6+PERFIL_1_ESO!AK48*'1º ESO'!E$7+PERFIL_1_ESO!AS48*'1º ESO'!E$8+PERFIL_1_ESO!BA48*'1º ESO'!E$9+PERFIL_1_ESO!BI48*'1º ESO'!E$10</f>
        <v>0</v>
      </c>
      <c r="N57" s="68">
        <f>PERFIL_1_ESO!F48*'1º ESO'!F$3+PERFIL_1_ESO!N48*'1º ESO'!F$4+PERFIL_1_ESO!V48*'1º ESO'!F$5+PERFIL_1_ESO!AD48*'1º ESO'!F$6+PERFIL_1_ESO!AL48*'1º ESO'!F$7+PERFIL_1_ESO!AT48*'1º ESO'!F$8+PERFIL_1_ESO!BB48*'1º ESO'!F$9+PERFIL_1_ESO!BJ48*'1º ESO'!F$10</f>
        <v>0</v>
      </c>
      <c r="O57" s="68">
        <f>PERFIL_1_ESO!G48*'1º ESO'!G$3+PERFIL_1_ESO!O48*'1º ESO'!G$4+PERFIL_1_ESO!W48*'1º ESO'!G$5+PERFIL_1_ESO!AE48*'1º ESO'!G$6+PERFIL_1_ESO!AM48*'1º ESO'!G$7+PERFIL_1_ESO!AU48*'1º ESO'!G$8+PERFIL_1_ESO!BC48*'1º ESO'!G$9+PERFIL_1_ESO!BK48*'1º ESO'!G$10</f>
        <v>0</v>
      </c>
      <c r="P57" s="68">
        <f>PERFIL_1_ESO!H48*'1º ESO'!H$3+PERFIL_1_ESO!P48*'1º ESO'!H$4+PERFIL_1_ESO!X48*'1º ESO'!H$5+PERFIL_1_ESO!AF48*'1º ESO'!H$6+PERFIL_1_ESO!AN48*'1º ESO'!H$7+PERFIL_1_ESO!AV48*'1º ESO'!H$8+PERFIL_1_ESO!BD48*'1º ESO'!H$9+PERFIL_1_ESO!BL48*'1º ESO'!H$10</f>
        <v>0</v>
      </c>
      <c r="Q57" s="68">
        <f>PERFIL_1_ESO!I48*'1º ESO'!I$3+PERFIL_1_ESO!Q48*'1º ESO'!I$4+PERFIL_1_ESO!Y48*'1º ESO'!I$5+PERFIL_1_ESO!AG48*'1º ESO'!I$6+PERFIL_1_ESO!AO48*'1º ESO'!I$7+PERFIL_1_ESO!AW48*'1º ESO'!I$8+PERFIL_1_ESO!BE48*'1º ESO'!I$9+PERFIL_1_ESO!BM48*'1º ESO'!I$10</f>
        <v>0</v>
      </c>
      <c r="R57" s="155">
        <f>PERFIL_1_ESO!J48*'1º ESO'!J$3+PERFIL_1_ESO!R48*'1º ESO'!J$4+PERFIL_1_ESO!Z48*'1º ESO'!J$5+PERFIL_1_ESO!AH48*'1º ESO'!J$6+PERFIL_1_ESO!AP48*'1º ESO'!J$7+PERFIL_1_ESO!AX48*'1º ESO'!J$8+PERFIL_1_ESO!BF48*'1º ESO'!J$9+PERFIL_1_ESO!BN48*'1º ESO'!J$10</f>
        <v>0</v>
      </c>
      <c r="S57" s="161">
        <f>IF(PERFIL_1_ESO!BO48='1º ESO'!$B$12,1,IF(PERFIL_1_ESO!BO48='1º ESO'!$B$13,2,IF(PERFIL_1_ESO!BO48='1º ESO'!$B$14,3,4)))</f>
        <v>1</v>
      </c>
      <c r="T57" s="161">
        <f t="shared" si="17"/>
        <v>0</v>
      </c>
      <c r="U57" s="32">
        <f t="shared" si="18"/>
        <v>0</v>
      </c>
      <c r="V57" s="32">
        <f t="shared" si="19"/>
        <v>0</v>
      </c>
      <c r="W57" s="32">
        <f t="shared" si="20"/>
        <v>0</v>
      </c>
      <c r="X57" s="32">
        <f t="shared" si="21"/>
        <v>0</v>
      </c>
      <c r="Y57" s="32">
        <f t="shared" si="22"/>
        <v>0</v>
      </c>
      <c r="Z57" s="32">
        <f t="shared" si="23"/>
        <v>0</v>
      </c>
      <c r="AA57" s="167">
        <f t="shared" si="24"/>
        <v>0</v>
      </c>
      <c r="AB57" s="68">
        <f>PERFIL_1_ESO!BP48*'1º ESO'!T57</f>
        <v>0</v>
      </c>
      <c r="AC57" s="68">
        <f>PERFIL_1_ESO!BQ48*'1º ESO'!U57</f>
        <v>0</v>
      </c>
      <c r="AD57" s="68">
        <f>PERFIL_1_ESO!BR48*'1º ESO'!V57</f>
        <v>0</v>
      </c>
      <c r="AE57" s="68">
        <f>PERFIL_1_ESO!BS48*'1º ESO'!W57</f>
        <v>0</v>
      </c>
      <c r="AF57" s="68">
        <f>PERFIL_1_ESO!BT48*'1º ESO'!X57</f>
        <v>0</v>
      </c>
      <c r="AG57" s="68">
        <f>PERFIL_1_ESO!BU48*'1º ESO'!Y57</f>
        <v>0</v>
      </c>
      <c r="AH57" s="68">
        <f>PERFIL_1_ESO!BV48*'1º ESO'!Z57</f>
        <v>0</v>
      </c>
      <c r="AI57" s="155">
        <f>PERFIL_1_ESO!BW48*'1º ESO'!AA57</f>
        <v>0</v>
      </c>
      <c r="AJ57" s="68">
        <f t="shared" si="1"/>
        <v>0</v>
      </c>
      <c r="AK57" s="68">
        <f t="shared" si="2"/>
        <v>0</v>
      </c>
      <c r="AL57" s="68">
        <f t="shared" si="3"/>
        <v>0</v>
      </c>
      <c r="AM57" s="68">
        <f t="shared" si="4"/>
        <v>0</v>
      </c>
      <c r="AN57" s="68">
        <f t="shared" si="5"/>
        <v>0</v>
      </c>
      <c r="AO57" s="68">
        <f t="shared" si="6"/>
        <v>0</v>
      </c>
      <c r="AP57" s="68">
        <f t="shared" si="7"/>
        <v>0</v>
      </c>
      <c r="AQ57" s="155">
        <f t="shared" si="8"/>
        <v>0</v>
      </c>
    </row>
    <row r="58" spans="1:43" ht="17" thickBot="1">
      <c r="A58" s="29">
        <v>36</v>
      </c>
      <c r="B58" s="144" t="str">
        <f>PERFIL_1_ESO!B49</f>
        <v>Alumno/a 36</v>
      </c>
      <c r="C58" s="148">
        <f t="shared" si="9"/>
        <v>54</v>
      </c>
      <c r="D58" s="147">
        <f t="shared" si="10"/>
        <v>24</v>
      </c>
      <c r="E58" s="147">
        <f t="shared" si="11"/>
        <v>64</v>
      </c>
      <c r="F58" s="147">
        <f t="shared" si="12"/>
        <v>65</v>
      </c>
      <c r="G58" s="147">
        <f t="shared" si="13"/>
        <v>54</v>
      </c>
      <c r="H58" s="147">
        <f t="shared" si="14"/>
        <v>53</v>
      </c>
      <c r="I58" s="147">
        <f t="shared" si="15"/>
        <v>35</v>
      </c>
      <c r="J58" s="147">
        <f t="shared" si="16"/>
        <v>39</v>
      </c>
      <c r="K58" s="154">
        <f>PERFIL_1_ESO!C49*'1º ESO'!C$3+PERFIL_1_ESO!K49*'1º ESO'!C$4+PERFIL_1_ESO!S49*'1º ESO'!C$5+PERFIL_1_ESO!AA49*'1º ESO'!C$6+PERFIL_1_ESO!AI49*'1º ESO'!C$7+PERFIL_1_ESO!AQ49*'1º ESO'!C$8+PERFIL_1_ESO!AY49*'1º ESO'!C$9+PERFIL_1_ESO!BG49*'1º ESO'!C$10</f>
        <v>0</v>
      </c>
      <c r="L58" s="68">
        <f>PERFIL_1_ESO!D49*'1º ESO'!D$3+PERFIL_1_ESO!L49*'1º ESO'!D$4+PERFIL_1_ESO!T49*'1º ESO'!D$5+PERFIL_1_ESO!AB49*'1º ESO'!D$6+PERFIL_1_ESO!AJ49*'1º ESO'!D$7+PERFIL_1_ESO!AR49*'1º ESO'!D$8+PERFIL_1_ESO!AZ49*'1º ESO'!D$9+PERFIL_1_ESO!BH49*'1º ESO'!D$10</f>
        <v>0</v>
      </c>
      <c r="M58" s="68">
        <f>PERFIL_1_ESO!E49*'1º ESO'!E$3+PERFIL_1_ESO!M49*'1º ESO'!E$4+PERFIL_1_ESO!U49*'1º ESO'!E$5+PERFIL_1_ESO!AC49*'1º ESO'!E$6+PERFIL_1_ESO!AK49*'1º ESO'!E$7+PERFIL_1_ESO!AS49*'1º ESO'!E$8+PERFIL_1_ESO!BA49*'1º ESO'!E$9+PERFIL_1_ESO!BI49*'1º ESO'!E$10</f>
        <v>0</v>
      </c>
      <c r="N58" s="68">
        <f>PERFIL_1_ESO!F49*'1º ESO'!F$3+PERFIL_1_ESO!N49*'1º ESO'!F$4+PERFIL_1_ESO!V49*'1º ESO'!F$5+PERFIL_1_ESO!AD49*'1º ESO'!F$6+PERFIL_1_ESO!AL49*'1º ESO'!F$7+PERFIL_1_ESO!AT49*'1º ESO'!F$8+PERFIL_1_ESO!BB49*'1º ESO'!F$9+PERFIL_1_ESO!BJ49*'1º ESO'!F$10</f>
        <v>0</v>
      </c>
      <c r="O58" s="68">
        <f>PERFIL_1_ESO!G49*'1º ESO'!G$3+PERFIL_1_ESO!O49*'1º ESO'!G$4+PERFIL_1_ESO!W49*'1º ESO'!G$5+PERFIL_1_ESO!AE49*'1º ESO'!G$6+PERFIL_1_ESO!AM49*'1º ESO'!G$7+PERFIL_1_ESO!AU49*'1º ESO'!G$8+PERFIL_1_ESO!BC49*'1º ESO'!G$9+PERFIL_1_ESO!BK49*'1º ESO'!G$10</f>
        <v>0</v>
      </c>
      <c r="P58" s="68">
        <f>PERFIL_1_ESO!H49*'1º ESO'!H$3+PERFIL_1_ESO!P49*'1º ESO'!H$4+PERFIL_1_ESO!X49*'1º ESO'!H$5+PERFIL_1_ESO!AF49*'1º ESO'!H$6+PERFIL_1_ESO!AN49*'1º ESO'!H$7+PERFIL_1_ESO!AV49*'1º ESO'!H$8+PERFIL_1_ESO!BD49*'1º ESO'!H$9+PERFIL_1_ESO!BL49*'1º ESO'!H$10</f>
        <v>0</v>
      </c>
      <c r="Q58" s="68">
        <f>PERFIL_1_ESO!I49*'1º ESO'!I$3+PERFIL_1_ESO!Q49*'1º ESO'!I$4+PERFIL_1_ESO!Y49*'1º ESO'!I$5+PERFIL_1_ESO!AG49*'1º ESO'!I$6+PERFIL_1_ESO!AO49*'1º ESO'!I$7+PERFIL_1_ESO!AW49*'1º ESO'!I$8+PERFIL_1_ESO!BE49*'1º ESO'!I$9+PERFIL_1_ESO!BM49*'1º ESO'!I$10</f>
        <v>0</v>
      </c>
      <c r="R58" s="155">
        <f>PERFIL_1_ESO!J49*'1º ESO'!J$3+PERFIL_1_ESO!R49*'1º ESO'!J$4+PERFIL_1_ESO!Z49*'1º ESO'!J$5+PERFIL_1_ESO!AH49*'1º ESO'!J$6+PERFIL_1_ESO!AP49*'1º ESO'!J$7+PERFIL_1_ESO!AX49*'1º ESO'!J$8+PERFIL_1_ESO!BF49*'1º ESO'!J$9+PERFIL_1_ESO!BN49*'1º ESO'!J$10</f>
        <v>0</v>
      </c>
      <c r="S58" s="161">
        <f>IF(PERFIL_1_ESO!BO49='1º ESO'!$B$12,1,IF(PERFIL_1_ESO!BO49='1º ESO'!$B$13,2,IF(PERFIL_1_ESO!BO49='1º ESO'!$B$14,3,4)))</f>
        <v>1</v>
      </c>
      <c r="T58" s="161">
        <f t="shared" si="17"/>
        <v>0</v>
      </c>
      <c r="U58" s="32">
        <f t="shared" si="18"/>
        <v>0</v>
      </c>
      <c r="V58" s="32">
        <f t="shared" si="19"/>
        <v>0</v>
      </c>
      <c r="W58" s="32">
        <f t="shared" si="20"/>
        <v>0</v>
      </c>
      <c r="X58" s="32">
        <f t="shared" si="21"/>
        <v>0</v>
      </c>
      <c r="Y58" s="32">
        <f t="shared" si="22"/>
        <v>0</v>
      </c>
      <c r="Z58" s="32">
        <f t="shared" si="23"/>
        <v>0</v>
      </c>
      <c r="AA58" s="167">
        <f t="shared" si="24"/>
        <v>0</v>
      </c>
      <c r="AB58" s="68">
        <f>PERFIL_1_ESO!BP49*'1º ESO'!T58</f>
        <v>0</v>
      </c>
      <c r="AC58" s="68">
        <f>PERFIL_1_ESO!BQ49*'1º ESO'!U58</f>
        <v>0</v>
      </c>
      <c r="AD58" s="68">
        <f>PERFIL_1_ESO!BR49*'1º ESO'!V58</f>
        <v>0</v>
      </c>
      <c r="AE58" s="68">
        <f>PERFIL_1_ESO!BS49*'1º ESO'!W58</f>
        <v>0</v>
      </c>
      <c r="AF58" s="68">
        <f>PERFIL_1_ESO!BT49*'1º ESO'!X58</f>
        <v>0</v>
      </c>
      <c r="AG58" s="68">
        <f>PERFIL_1_ESO!BU49*'1º ESO'!Y58</f>
        <v>0</v>
      </c>
      <c r="AH58" s="68">
        <f>PERFIL_1_ESO!BV49*'1º ESO'!Z58</f>
        <v>0</v>
      </c>
      <c r="AI58" s="155">
        <f>PERFIL_1_ESO!BW49*'1º ESO'!AA58</f>
        <v>0</v>
      </c>
      <c r="AJ58" s="68">
        <f t="shared" si="1"/>
        <v>0</v>
      </c>
      <c r="AK58" s="68">
        <f t="shared" si="2"/>
        <v>0</v>
      </c>
      <c r="AL58" s="68">
        <f t="shared" si="3"/>
        <v>0</v>
      </c>
      <c r="AM58" s="68">
        <f t="shared" si="4"/>
        <v>0</v>
      </c>
      <c r="AN58" s="68">
        <f t="shared" si="5"/>
        <v>0</v>
      </c>
      <c r="AO58" s="68">
        <f t="shared" si="6"/>
        <v>0</v>
      </c>
      <c r="AP58" s="68">
        <f t="shared" si="7"/>
        <v>0</v>
      </c>
      <c r="AQ58" s="155">
        <f t="shared" si="8"/>
        <v>0</v>
      </c>
    </row>
    <row r="59" spans="1:43">
      <c r="A59" s="25">
        <v>37</v>
      </c>
      <c r="B59" s="145" t="str">
        <f>PERFIL_1_ESO!B50</f>
        <v>Alumno/a 37</v>
      </c>
      <c r="C59" s="148">
        <f t="shared" si="9"/>
        <v>54</v>
      </c>
      <c r="D59" s="147">
        <f t="shared" si="10"/>
        <v>24</v>
      </c>
      <c r="E59" s="147">
        <f t="shared" si="11"/>
        <v>64</v>
      </c>
      <c r="F59" s="147">
        <f t="shared" si="12"/>
        <v>65</v>
      </c>
      <c r="G59" s="147">
        <f t="shared" si="13"/>
        <v>54</v>
      </c>
      <c r="H59" s="147">
        <f t="shared" si="14"/>
        <v>53</v>
      </c>
      <c r="I59" s="147">
        <f t="shared" si="15"/>
        <v>35</v>
      </c>
      <c r="J59" s="147">
        <f t="shared" si="16"/>
        <v>39</v>
      </c>
      <c r="K59" s="154">
        <f>PERFIL_1_ESO!C50*'1º ESO'!C$3+PERFIL_1_ESO!K50*'1º ESO'!C$4+PERFIL_1_ESO!S50*'1º ESO'!C$5+PERFIL_1_ESO!AA50*'1º ESO'!C$6+PERFIL_1_ESO!AI50*'1º ESO'!C$7+PERFIL_1_ESO!AQ50*'1º ESO'!C$8+PERFIL_1_ESO!AY50*'1º ESO'!C$9+PERFIL_1_ESO!BG50*'1º ESO'!C$10</f>
        <v>0</v>
      </c>
      <c r="L59" s="68">
        <f>PERFIL_1_ESO!D50*'1º ESO'!D$3+PERFIL_1_ESO!L50*'1º ESO'!D$4+PERFIL_1_ESO!T50*'1º ESO'!D$5+PERFIL_1_ESO!AB50*'1º ESO'!D$6+PERFIL_1_ESO!AJ50*'1º ESO'!D$7+PERFIL_1_ESO!AR50*'1º ESO'!D$8+PERFIL_1_ESO!AZ50*'1º ESO'!D$9+PERFIL_1_ESO!BH50*'1º ESO'!D$10</f>
        <v>0</v>
      </c>
      <c r="M59" s="68">
        <f>PERFIL_1_ESO!E50*'1º ESO'!E$3+PERFIL_1_ESO!M50*'1º ESO'!E$4+PERFIL_1_ESO!U50*'1º ESO'!E$5+PERFIL_1_ESO!AC50*'1º ESO'!E$6+PERFIL_1_ESO!AK50*'1º ESO'!E$7+PERFIL_1_ESO!AS50*'1º ESO'!E$8+PERFIL_1_ESO!BA50*'1º ESO'!E$9+PERFIL_1_ESO!BI50*'1º ESO'!E$10</f>
        <v>0</v>
      </c>
      <c r="N59" s="68">
        <f>PERFIL_1_ESO!F50*'1º ESO'!F$3+PERFIL_1_ESO!N50*'1º ESO'!F$4+PERFIL_1_ESO!V50*'1º ESO'!F$5+PERFIL_1_ESO!AD50*'1º ESO'!F$6+PERFIL_1_ESO!AL50*'1º ESO'!F$7+PERFIL_1_ESO!AT50*'1º ESO'!F$8+PERFIL_1_ESO!BB50*'1º ESO'!F$9+PERFIL_1_ESO!BJ50*'1º ESO'!F$10</f>
        <v>0</v>
      </c>
      <c r="O59" s="68">
        <f>PERFIL_1_ESO!G50*'1º ESO'!G$3+PERFIL_1_ESO!O50*'1º ESO'!G$4+PERFIL_1_ESO!W50*'1º ESO'!G$5+PERFIL_1_ESO!AE50*'1º ESO'!G$6+PERFIL_1_ESO!AM50*'1º ESO'!G$7+PERFIL_1_ESO!AU50*'1º ESO'!G$8+PERFIL_1_ESO!BC50*'1º ESO'!G$9+PERFIL_1_ESO!BK50*'1º ESO'!G$10</f>
        <v>0</v>
      </c>
      <c r="P59" s="68">
        <f>PERFIL_1_ESO!H50*'1º ESO'!H$3+PERFIL_1_ESO!P50*'1º ESO'!H$4+PERFIL_1_ESO!X50*'1º ESO'!H$5+PERFIL_1_ESO!AF50*'1º ESO'!H$6+PERFIL_1_ESO!AN50*'1º ESO'!H$7+PERFIL_1_ESO!AV50*'1º ESO'!H$8+PERFIL_1_ESO!BD50*'1º ESO'!H$9+PERFIL_1_ESO!BL50*'1º ESO'!H$10</f>
        <v>0</v>
      </c>
      <c r="Q59" s="68">
        <f>PERFIL_1_ESO!I50*'1º ESO'!I$3+PERFIL_1_ESO!Q50*'1º ESO'!I$4+PERFIL_1_ESO!Y50*'1º ESO'!I$5+PERFIL_1_ESO!AG50*'1º ESO'!I$6+PERFIL_1_ESO!AO50*'1º ESO'!I$7+PERFIL_1_ESO!AW50*'1º ESO'!I$8+PERFIL_1_ESO!BE50*'1º ESO'!I$9+PERFIL_1_ESO!BM50*'1º ESO'!I$10</f>
        <v>0</v>
      </c>
      <c r="R59" s="155">
        <f>PERFIL_1_ESO!J50*'1º ESO'!J$3+PERFIL_1_ESO!R50*'1º ESO'!J$4+PERFIL_1_ESO!Z50*'1º ESO'!J$5+PERFIL_1_ESO!AH50*'1º ESO'!J$6+PERFIL_1_ESO!AP50*'1º ESO'!J$7+PERFIL_1_ESO!AX50*'1º ESO'!J$8+PERFIL_1_ESO!BF50*'1º ESO'!J$9+PERFIL_1_ESO!BN50*'1º ESO'!J$10</f>
        <v>0</v>
      </c>
      <c r="S59" s="161">
        <f>IF(PERFIL_1_ESO!BO50='1º ESO'!$B$12,1,IF(PERFIL_1_ESO!BO50='1º ESO'!$B$13,2,IF(PERFIL_1_ESO!BO50='1º ESO'!$B$14,3,4)))</f>
        <v>1</v>
      </c>
      <c r="T59" s="161">
        <f t="shared" si="17"/>
        <v>0</v>
      </c>
      <c r="U59" s="32">
        <f t="shared" si="18"/>
        <v>0</v>
      </c>
      <c r="V59" s="32">
        <f t="shared" si="19"/>
        <v>0</v>
      </c>
      <c r="W59" s="32">
        <f t="shared" si="20"/>
        <v>0</v>
      </c>
      <c r="X59" s="32">
        <f t="shared" si="21"/>
        <v>0</v>
      </c>
      <c r="Y59" s="32">
        <f t="shared" si="22"/>
        <v>0</v>
      </c>
      <c r="Z59" s="32">
        <f t="shared" si="23"/>
        <v>0</v>
      </c>
      <c r="AA59" s="167">
        <f t="shared" si="24"/>
        <v>0</v>
      </c>
      <c r="AB59" s="68">
        <f>PERFIL_1_ESO!BP50*'1º ESO'!T59</f>
        <v>0</v>
      </c>
      <c r="AC59" s="68">
        <f>PERFIL_1_ESO!BQ50*'1º ESO'!U59</f>
        <v>0</v>
      </c>
      <c r="AD59" s="68">
        <f>PERFIL_1_ESO!BR50*'1º ESO'!V59</f>
        <v>0</v>
      </c>
      <c r="AE59" s="68">
        <f>PERFIL_1_ESO!BS50*'1º ESO'!W59</f>
        <v>0</v>
      </c>
      <c r="AF59" s="68">
        <f>PERFIL_1_ESO!BT50*'1º ESO'!X59</f>
        <v>0</v>
      </c>
      <c r="AG59" s="68">
        <f>PERFIL_1_ESO!BU50*'1º ESO'!Y59</f>
        <v>0</v>
      </c>
      <c r="AH59" s="68">
        <f>PERFIL_1_ESO!BV50*'1º ESO'!Z59</f>
        <v>0</v>
      </c>
      <c r="AI59" s="155">
        <f>PERFIL_1_ESO!BW50*'1º ESO'!AA59</f>
        <v>0</v>
      </c>
      <c r="AJ59" s="68">
        <f t="shared" si="1"/>
        <v>0</v>
      </c>
      <c r="AK59" s="68">
        <f t="shared" si="2"/>
        <v>0</v>
      </c>
      <c r="AL59" s="68">
        <f t="shared" si="3"/>
        <v>0</v>
      </c>
      <c r="AM59" s="68">
        <f t="shared" si="4"/>
        <v>0</v>
      </c>
      <c r="AN59" s="68">
        <f t="shared" si="5"/>
        <v>0</v>
      </c>
      <c r="AO59" s="68">
        <f t="shared" si="6"/>
        <v>0</v>
      </c>
      <c r="AP59" s="68">
        <f t="shared" si="7"/>
        <v>0</v>
      </c>
      <c r="AQ59" s="155">
        <f t="shared" si="8"/>
        <v>0</v>
      </c>
    </row>
    <row r="60" spans="1:43">
      <c r="A60" s="27">
        <v>38</v>
      </c>
      <c r="B60" s="144" t="str">
        <f>PERFIL_1_ESO!B51</f>
        <v>Alumno/a 38</v>
      </c>
      <c r="C60" s="148">
        <f t="shared" si="9"/>
        <v>54</v>
      </c>
      <c r="D60" s="147">
        <f t="shared" si="10"/>
        <v>24</v>
      </c>
      <c r="E60" s="147">
        <f t="shared" si="11"/>
        <v>64</v>
      </c>
      <c r="F60" s="147">
        <f t="shared" si="12"/>
        <v>65</v>
      </c>
      <c r="G60" s="147">
        <f t="shared" si="13"/>
        <v>54</v>
      </c>
      <c r="H60" s="147">
        <f t="shared" si="14"/>
        <v>53</v>
      </c>
      <c r="I60" s="147">
        <f t="shared" si="15"/>
        <v>35</v>
      </c>
      <c r="J60" s="147">
        <f t="shared" si="16"/>
        <v>39</v>
      </c>
      <c r="K60" s="154">
        <f>PERFIL_1_ESO!C51*'1º ESO'!C$3+PERFIL_1_ESO!K51*'1º ESO'!C$4+PERFIL_1_ESO!S51*'1º ESO'!C$5+PERFIL_1_ESO!AA51*'1º ESO'!C$6+PERFIL_1_ESO!AI51*'1º ESO'!C$7+PERFIL_1_ESO!AQ51*'1º ESO'!C$8+PERFIL_1_ESO!AY51*'1º ESO'!C$9+PERFIL_1_ESO!BG51*'1º ESO'!C$10</f>
        <v>0</v>
      </c>
      <c r="L60" s="68">
        <f>PERFIL_1_ESO!D51*'1º ESO'!D$3+PERFIL_1_ESO!L51*'1º ESO'!D$4+PERFIL_1_ESO!T51*'1º ESO'!D$5+PERFIL_1_ESO!AB51*'1º ESO'!D$6+PERFIL_1_ESO!AJ51*'1º ESO'!D$7+PERFIL_1_ESO!AR51*'1º ESO'!D$8+PERFIL_1_ESO!AZ51*'1º ESO'!D$9+PERFIL_1_ESO!BH51*'1º ESO'!D$10</f>
        <v>0</v>
      </c>
      <c r="M60" s="68">
        <f>PERFIL_1_ESO!E51*'1º ESO'!E$3+PERFIL_1_ESO!M51*'1º ESO'!E$4+PERFIL_1_ESO!U51*'1º ESO'!E$5+PERFIL_1_ESO!AC51*'1º ESO'!E$6+PERFIL_1_ESO!AK51*'1º ESO'!E$7+PERFIL_1_ESO!AS51*'1º ESO'!E$8+PERFIL_1_ESO!BA51*'1º ESO'!E$9+PERFIL_1_ESO!BI51*'1º ESO'!E$10</f>
        <v>0</v>
      </c>
      <c r="N60" s="68">
        <f>PERFIL_1_ESO!F51*'1º ESO'!F$3+PERFIL_1_ESO!N51*'1º ESO'!F$4+PERFIL_1_ESO!V51*'1º ESO'!F$5+PERFIL_1_ESO!AD51*'1º ESO'!F$6+PERFIL_1_ESO!AL51*'1º ESO'!F$7+PERFIL_1_ESO!AT51*'1º ESO'!F$8+PERFIL_1_ESO!BB51*'1º ESO'!F$9+PERFIL_1_ESO!BJ51*'1º ESO'!F$10</f>
        <v>0</v>
      </c>
      <c r="O60" s="68">
        <f>PERFIL_1_ESO!G51*'1º ESO'!G$3+PERFIL_1_ESO!O51*'1º ESO'!G$4+PERFIL_1_ESO!W51*'1º ESO'!G$5+PERFIL_1_ESO!AE51*'1º ESO'!G$6+PERFIL_1_ESO!AM51*'1º ESO'!G$7+PERFIL_1_ESO!AU51*'1º ESO'!G$8+PERFIL_1_ESO!BC51*'1º ESO'!G$9+PERFIL_1_ESO!BK51*'1º ESO'!G$10</f>
        <v>0</v>
      </c>
      <c r="P60" s="68">
        <f>PERFIL_1_ESO!H51*'1º ESO'!H$3+PERFIL_1_ESO!P51*'1º ESO'!H$4+PERFIL_1_ESO!X51*'1º ESO'!H$5+PERFIL_1_ESO!AF51*'1º ESO'!H$6+PERFIL_1_ESO!AN51*'1º ESO'!H$7+PERFIL_1_ESO!AV51*'1º ESO'!H$8+PERFIL_1_ESO!BD51*'1º ESO'!H$9+PERFIL_1_ESO!BL51*'1º ESO'!H$10</f>
        <v>0</v>
      </c>
      <c r="Q60" s="68">
        <f>PERFIL_1_ESO!I51*'1º ESO'!I$3+PERFIL_1_ESO!Q51*'1º ESO'!I$4+PERFIL_1_ESO!Y51*'1º ESO'!I$5+PERFIL_1_ESO!AG51*'1º ESO'!I$6+PERFIL_1_ESO!AO51*'1º ESO'!I$7+PERFIL_1_ESO!AW51*'1º ESO'!I$8+PERFIL_1_ESO!BE51*'1º ESO'!I$9+PERFIL_1_ESO!BM51*'1º ESO'!I$10</f>
        <v>0</v>
      </c>
      <c r="R60" s="155">
        <f>PERFIL_1_ESO!J51*'1º ESO'!J$3+PERFIL_1_ESO!R51*'1º ESO'!J$4+PERFIL_1_ESO!Z51*'1º ESO'!J$5+PERFIL_1_ESO!AH51*'1º ESO'!J$6+PERFIL_1_ESO!AP51*'1º ESO'!J$7+PERFIL_1_ESO!AX51*'1º ESO'!J$8+PERFIL_1_ESO!BF51*'1º ESO'!J$9+PERFIL_1_ESO!BN51*'1º ESO'!J$10</f>
        <v>0</v>
      </c>
      <c r="S60" s="161">
        <f>IF(PERFIL_1_ESO!BO51='1º ESO'!$B$12,1,IF(PERFIL_1_ESO!BO51='1º ESO'!$B$13,2,IF(PERFIL_1_ESO!BO51='1º ESO'!$B$14,3,4)))</f>
        <v>1</v>
      </c>
      <c r="T60" s="161">
        <f t="shared" si="17"/>
        <v>0</v>
      </c>
      <c r="U60" s="32">
        <f t="shared" si="18"/>
        <v>0</v>
      </c>
      <c r="V60" s="32">
        <f t="shared" si="19"/>
        <v>0</v>
      </c>
      <c r="W60" s="32">
        <f t="shared" si="20"/>
        <v>0</v>
      </c>
      <c r="X60" s="32">
        <f t="shared" si="21"/>
        <v>0</v>
      </c>
      <c r="Y60" s="32">
        <f t="shared" si="22"/>
        <v>0</v>
      </c>
      <c r="Z60" s="32">
        <f t="shared" si="23"/>
        <v>0</v>
      </c>
      <c r="AA60" s="167">
        <f t="shared" si="24"/>
        <v>0</v>
      </c>
      <c r="AB60" s="68">
        <f>PERFIL_1_ESO!BP51*'1º ESO'!T60</f>
        <v>0</v>
      </c>
      <c r="AC60" s="68">
        <f>PERFIL_1_ESO!BQ51*'1º ESO'!U60</f>
        <v>0</v>
      </c>
      <c r="AD60" s="68">
        <f>PERFIL_1_ESO!BR51*'1º ESO'!V60</f>
        <v>0</v>
      </c>
      <c r="AE60" s="68">
        <f>PERFIL_1_ESO!BS51*'1º ESO'!W60</f>
        <v>0</v>
      </c>
      <c r="AF60" s="68">
        <f>PERFIL_1_ESO!BT51*'1º ESO'!X60</f>
        <v>0</v>
      </c>
      <c r="AG60" s="68">
        <f>PERFIL_1_ESO!BU51*'1º ESO'!Y60</f>
        <v>0</v>
      </c>
      <c r="AH60" s="68">
        <f>PERFIL_1_ESO!BV51*'1º ESO'!Z60</f>
        <v>0</v>
      </c>
      <c r="AI60" s="155">
        <f>PERFIL_1_ESO!BW51*'1º ESO'!AA60</f>
        <v>0</v>
      </c>
      <c r="AJ60" s="68">
        <f t="shared" si="1"/>
        <v>0</v>
      </c>
      <c r="AK60" s="68">
        <f t="shared" si="2"/>
        <v>0</v>
      </c>
      <c r="AL60" s="68">
        <f t="shared" si="3"/>
        <v>0</v>
      </c>
      <c r="AM60" s="68">
        <f t="shared" si="4"/>
        <v>0</v>
      </c>
      <c r="AN60" s="68">
        <f t="shared" si="5"/>
        <v>0</v>
      </c>
      <c r="AO60" s="68">
        <f t="shared" si="6"/>
        <v>0</v>
      </c>
      <c r="AP60" s="68">
        <f t="shared" si="7"/>
        <v>0</v>
      </c>
      <c r="AQ60" s="155">
        <f t="shared" si="8"/>
        <v>0</v>
      </c>
    </row>
    <row r="61" spans="1:43" ht="17" thickBot="1">
      <c r="A61" s="29">
        <v>39</v>
      </c>
      <c r="B61" s="145" t="str">
        <f>PERFIL_1_ESO!B52</f>
        <v>Alumno/a 39</v>
      </c>
      <c r="C61" s="148">
        <f t="shared" si="9"/>
        <v>54</v>
      </c>
      <c r="D61" s="147">
        <f t="shared" si="10"/>
        <v>24</v>
      </c>
      <c r="E61" s="147">
        <f t="shared" si="11"/>
        <v>64</v>
      </c>
      <c r="F61" s="147">
        <f t="shared" si="12"/>
        <v>65</v>
      </c>
      <c r="G61" s="147">
        <f t="shared" si="13"/>
        <v>54</v>
      </c>
      <c r="H61" s="147">
        <f t="shared" si="14"/>
        <v>53</v>
      </c>
      <c r="I61" s="147">
        <f t="shared" si="15"/>
        <v>35</v>
      </c>
      <c r="J61" s="147">
        <f t="shared" si="16"/>
        <v>39</v>
      </c>
      <c r="K61" s="154">
        <f>PERFIL_1_ESO!C52*'1º ESO'!C$3+PERFIL_1_ESO!K52*'1º ESO'!C$4+PERFIL_1_ESO!S52*'1º ESO'!C$5+PERFIL_1_ESO!AA52*'1º ESO'!C$6+PERFIL_1_ESO!AI52*'1º ESO'!C$7+PERFIL_1_ESO!AQ52*'1º ESO'!C$8+PERFIL_1_ESO!AY52*'1º ESO'!C$9+PERFIL_1_ESO!BG52*'1º ESO'!C$10</f>
        <v>0</v>
      </c>
      <c r="L61" s="68">
        <f>PERFIL_1_ESO!D52*'1º ESO'!D$3+PERFIL_1_ESO!L52*'1º ESO'!D$4+PERFIL_1_ESO!T52*'1º ESO'!D$5+PERFIL_1_ESO!AB52*'1º ESO'!D$6+PERFIL_1_ESO!AJ52*'1º ESO'!D$7+PERFIL_1_ESO!AR52*'1º ESO'!D$8+PERFIL_1_ESO!AZ52*'1º ESO'!D$9+PERFIL_1_ESO!BH52*'1º ESO'!D$10</f>
        <v>0</v>
      </c>
      <c r="M61" s="68">
        <f>PERFIL_1_ESO!E52*'1º ESO'!E$3+PERFIL_1_ESO!M52*'1º ESO'!E$4+PERFIL_1_ESO!U52*'1º ESO'!E$5+PERFIL_1_ESO!AC52*'1º ESO'!E$6+PERFIL_1_ESO!AK52*'1º ESO'!E$7+PERFIL_1_ESO!AS52*'1º ESO'!E$8+PERFIL_1_ESO!BA52*'1º ESO'!E$9+PERFIL_1_ESO!BI52*'1º ESO'!E$10</f>
        <v>0</v>
      </c>
      <c r="N61" s="68">
        <f>PERFIL_1_ESO!F52*'1º ESO'!F$3+PERFIL_1_ESO!N52*'1º ESO'!F$4+PERFIL_1_ESO!V52*'1º ESO'!F$5+PERFIL_1_ESO!AD52*'1º ESO'!F$6+PERFIL_1_ESO!AL52*'1º ESO'!F$7+PERFIL_1_ESO!AT52*'1º ESO'!F$8+PERFIL_1_ESO!BB52*'1º ESO'!F$9+PERFIL_1_ESO!BJ52*'1º ESO'!F$10</f>
        <v>0</v>
      </c>
      <c r="O61" s="68">
        <f>PERFIL_1_ESO!G52*'1º ESO'!G$3+PERFIL_1_ESO!O52*'1º ESO'!G$4+PERFIL_1_ESO!W52*'1º ESO'!G$5+PERFIL_1_ESO!AE52*'1º ESO'!G$6+PERFIL_1_ESO!AM52*'1º ESO'!G$7+PERFIL_1_ESO!AU52*'1º ESO'!G$8+PERFIL_1_ESO!BC52*'1º ESO'!G$9+PERFIL_1_ESO!BK52*'1º ESO'!G$10</f>
        <v>0</v>
      </c>
      <c r="P61" s="68">
        <f>PERFIL_1_ESO!H52*'1º ESO'!H$3+PERFIL_1_ESO!P52*'1º ESO'!H$4+PERFIL_1_ESO!X52*'1º ESO'!H$5+PERFIL_1_ESO!AF52*'1º ESO'!H$6+PERFIL_1_ESO!AN52*'1º ESO'!H$7+PERFIL_1_ESO!AV52*'1º ESO'!H$8+PERFIL_1_ESO!BD52*'1º ESO'!H$9+PERFIL_1_ESO!BL52*'1º ESO'!H$10</f>
        <v>0</v>
      </c>
      <c r="Q61" s="68">
        <f>PERFIL_1_ESO!I52*'1º ESO'!I$3+PERFIL_1_ESO!Q52*'1º ESO'!I$4+PERFIL_1_ESO!Y52*'1º ESO'!I$5+PERFIL_1_ESO!AG52*'1º ESO'!I$6+PERFIL_1_ESO!AO52*'1º ESO'!I$7+PERFIL_1_ESO!AW52*'1º ESO'!I$8+PERFIL_1_ESO!BE52*'1º ESO'!I$9+PERFIL_1_ESO!BM52*'1º ESO'!I$10</f>
        <v>0</v>
      </c>
      <c r="R61" s="155">
        <f>PERFIL_1_ESO!J52*'1º ESO'!J$3+PERFIL_1_ESO!R52*'1º ESO'!J$4+PERFIL_1_ESO!Z52*'1º ESO'!J$5+PERFIL_1_ESO!AH52*'1º ESO'!J$6+PERFIL_1_ESO!AP52*'1º ESO'!J$7+PERFIL_1_ESO!AX52*'1º ESO'!J$8+PERFIL_1_ESO!BF52*'1º ESO'!J$9+PERFIL_1_ESO!BN52*'1º ESO'!J$10</f>
        <v>0</v>
      </c>
      <c r="S61" s="161">
        <f>IF(PERFIL_1_ESO!BO52='1º ESO'!$B$12,1,IF(PERFIL_1_ESO!BO52='1º ESO'!$B$13,2,IF(PERFIL_1_ESO!BO52='1º ESO'!$B$14,3,4)))</f>
        <v>1</v>
      </c>
      <c r="T61" s="161">
        <f t="shared" si="17"/>
        <v>0</v>
      </c>
      <c r="U61" s="32">
        <f t="shared" si="18"/>
        <v>0</v>
      </c>
      <c r="V61" s="32">
        <f t="shared" si="19"/>
        <v>0</v>
      </c>
      <c r="W61" s="32">
        <f t="shared" si="20"/>
        <v>0</v>
      </c>
      <c r="X61" s="32">
        <f t="shared" si="21"/>
        <v>0</v>
      </c>
      <c r="Y61" s="32">
        <f t="shared" si="22"/>
        <v>0</v>
      </c>
      <c r="Z61" s="32">
        <f t="shared" si="23"/>
        <v>0</v>
      </c>
      <c r="AA61" s="167">
        <f t="shared" si="24"/>
        <v>0</v>
      </c>
      <c r="AB61" s="68">
        <f>PERFIL_1_ESO!BP52*'1º ESO'!T61</f>
        <v>0</v>
      </c>
      <c r="AC61" s="68">
        <f>PERFIL_1_ESO!BQ52*'1º ESO'!U61</f>
        <v>0</v>
      </c>
      <c r="AD61" s="68">
        <f>PERFIL_1_ESO!BR52*'1º ESO'!V61</f>
        <v>0</v>
      </c>
      <c r="AE61" s="68">
        <f>PERFIL_1_ESO!BS52*'1º ESO'!W61</f>
        <v>0</v>
      </c>
      <c r="AF61" s="68">
        <f>PERFIL_1_ESO!BT52*'1º ESO'!X61</f>
        <v>0</v>
      </c>
      <c r="AG61" s="68">
        <f>PERFIL_1_ESO!BU52*'1º ESO'!Y61</f>
        <v>0</v>
      </c>
      <c r="AH61" s="68">
        <f>PERFIL_1_ESO!BV52*'1º ESO'!Z61</f>
        <v>0</v>
      </c>
      <c r="AI61" s="155">
        <f>PERFIL_1_ESO!BW52*'1º ESO'!AA61</f>
        <v>0</v>
      </c>
      <c r="AJ61" s="68">
        <f t="shared" si="1"/>
        <v>0</v>
      </c>
      <c r="AK61" s="68">
        <f t="shared" si="2"/>
        <v>0</v>
      </c>
      <c r="AL61" s="68">
        <f t="shared" si="3"/>
        <v>0</v>
      </c>
      <c r="AM61" s="68">
        <f t="shared" si="4"/>
        <v>0</v>
      </c>
      <c r="AN61" s="68">
        <f t="shared" si="5"/>
        <v>0</v>
      </c>
      <c r="AO61" s="68">
        <f t="shared" si="6"/>
        <v>0</v>
      </c>
      <c r="AP61" s="68">
        <f t="shared" si="7"/>
        <v>0</v>
      </c>
      <c r="AQ61" s="155">
        <f t="shared" si="8"/>
        <v>0</v>
      </c>
    </row>
    <row r="62" spans="1:43" ht="17" thickBot="1">
      <c r="A62" s="25">
        <v>40</v>
      </c>
      <c r="B62" s="146" t="str">
        <f>PERFIL_1_ESO!B53</f>
        <v>Alumno/a 40</v>
      </c>
      <c r="C62" s="149">
        <f t="shared" si="9"/>
        <v>54</v>
      </c>
      <c r="D62" s="150">
        <f t="shared" si="10"/>
        <v>24</v>
      </c>
      <c r="E62" s="150">
        <f t="shared" si="11"/>
        <v>64</v>
      </c>
      <c r="F62" s="150">
        <f t="shared" si="12"/>
        <v>65</v>
      </c>
      <c r="G62" s="150">
        <f t="shared" si="13"/>
        <v>54</v>
      </c>
      <c r="H62" s="150">
        <f t="shared" si="14"/>
        <v>53</v>
      </c>
      <c r="I62" s="150">
        <f t="shared" si="15"/>
        <v>35</v>
      </c>
      <c r="J62" s="150">
        <f t="shared" si="16"/>
        <v>39</v>
      </c>
      <c r="K62" s="156">
        <f>PERFIL_1_ESO!C53*'1º ESO'!C$3+PERFIL_1_ESO!K53*'1º ESO'!C$4+PERFIL_1_ESO!S53*'1º ESO'!C$5+PERFIL_1_ESO!AA53*'1º ESO'!C$6+PERFIL_1_ESO!AI53*'1º ESO'!C$7+PERFIL_1_ESO!AQ53*'1º ESO'!C$8+PERFIL_1_ESO!AY53*'1º ESO'!C$9+PERFIL_1_ESO!BG53*'1º ESO'!C$10</f>
        <v>0</v>
      </c>
      <c r="L62" s="157">
        <f>PERFIL_1_ESO!D53*'1º ESO'!D$3+PERFIL_1_ESO!L53*'1º ESO'!D$4+PERFIL_1_ESO!T53*'1º ESO'!D$5+PERFIL_1_ESO!AB53*'1º ESO'!D$6+PERFIL_1_ESO!AJ53*'1º ESO'!D$7+PERFIL_1_ESO!AR53*'1º ESO'!D$8+PERFIL_1_ESO!AZ53*'1º ESO'!D$9+PERFIL_1_ESO!BH53*'1º ESO'!D$10</f>
        <v>0</v>
      </c>
      <c r="M62" s="157">
        <f>PERFIL_1_ESO!E53*'1º ESO'!E$3+PERFIL_1_ESO!M53*'1º ESO'!E$4+PERFIL_1_ESO!U53*'1º ESO'!E$5+PERFIL_1_ESO!AC53*'1º ESO'!E$6+PERFIL_1_ESO!AK53*'1º ESO'!E$7+PERFIL_1_ESO!AS53*'1º ESO'!E$8+PERFIL_1_ESO!BA53*'1º ESO'!E$9+PERFIL_1_ESO!BI53*'1º ESO'!E$10</f>
        <v>0</v>
      </c>
      <c r="N62" s="157">
        <f>PERFIL_1_ESO!F53*'1º ESO'!F$3+PERFIL_1_ESO!N53*'1º ESO'!F$4+PERFIL_1_ESO!V53*'1º ESO'!F$5+PERFIL_1_ESO!AD53*'1º ESO'!F$6+PERFIL_1_ESO!AL53*'1º ESO'!F$7+PERFIL_1_ESO!AT53*'1º ESO'!F$8+PERFIL_1_ESO!BB53*'1º ESO'!F$9+PERFIL_1_ESO!BJ53*'1º ESO'!F$10</f>
        <v>0</v>
      </c>
      <c r="O62" s="157">
        <f>PERFIL_1_ESO!G53*'1º ESO'!G$3+PERFIL_1_ESO!O53*'1º ESO'!G$4+PERFIL_1_ESO!W53*'1º ESO'!G$5+PERFIL_1_ESO!AE53*'1º ESO'!G$6+PERFIL_1_ESO!AM53*'1º ESO'!G$7+PERFIL_1_ESO!AU53*'1º ESO'!G$8+PERFIL_1_ESO!BC53*'1º ESO'!G$9+PERFIL_1_ESO!BK53*'1º ESO'!G$10</f>
        <v>0</v>
      </c>
      <c r="P62" s="157">
        <f>PERFIL_1_ESO!H53*'1º ESO'!H$3+PERFIL_1_ESO!P53*'1º ESO'!H$4+PERFIL_1_ESO!X53*'1º ESO'!H$5+PERFIL_1_ESO!AF53*'1º ESO'!H$6+PERFIL_1_ESO!AN53*'1º ESO'!H$7+PERFIL_1_ESO!AV53*'1º ESO'!H$8+PERFIL_1_ESO!BD53*'1º ESO'!H$9+PERFIL_1_ESO!BL53*'1º ESO'!H$10</f>
        <v>0</v>
      </c>
      <c r="Q62" s="157">
        <f>PERFIL_1_ESO!I53*'1º ESO'!I$3+PERFIL_1_ESO!Q53*'1º ESO'!I$4+PERFIL_1_ESO!Y53*'1º ESO'!I$5+PERFIL_1_ESO!AG53*'1º ESO'!I$6+PERFIL_1_ESO!AO53*'1º ESO'!I$7+PERFIL_1_ESO!AW53*'1º ESO'!I$8+PERFIL_1_ESO!BE53*'1º ESO'!I$9+PERFIL_1_ESO!BM53*'1º ESO'!I$10</f>
        <v>0</v>
      </c>
      <c r="R62" s="158">
        <f>PERFIL_1_ESO!J53*'1º ESO'!J$3+PERFIL_1_ESO!R53*'1º ESO'!J$4+PERFIL_1_ESO!Z53*'1º ESO'!J$5+PERFIL_1_ESO!AH53*'1º ESO'!J$6+PERFIL_1_ESO!AP53*'1º ESO'!J$7+PERFIL_1_ESO!AX53*'1º ESO'!J$8+PERFIL_1_ESO!BF53*'1º ESO'!J$9+PERFIL_1_ESO!BN53*'1º ESO'!J$10</f>
        <v>0</v>
      </c>
      <c r="S62" s="162">
        <f>IF(PERFIL_1_ESO!BO53='1º ESO'!$B$12,1,IF(PERFIL_1_ESO!BO53='1º ESO'!$B$13,2,IF(PERFIL_1_ESO!BO53='1º ESO'!$B$14,3,4)))</f>
        <v>1</v>
      </c>
      <c r="T62" s="162">
        <f t="shared" si="17"/>
        <v>0</v>
      </c>
      <c r="U62" s="163">
        <f t="shared" si="18"/>
        <v>0</v>
      </c>
      <c r="V62" s="163">
        <f t="shared" si="19"/>
        <v>0</v>
      </c>
      <c r="W62" s="163">
        <f t="shared" si="20"/>
        <v>0</v>
      </c>
      <c r="X62" s="163">
        <f t="shared" si="21"/>
        <v>0</v>
      </c>
      <c r="Y62" s="163">
        <f t="shared" si="22"/>
        <v>0</v>
      </c>
      <c r="Z62" s="163">
        <f t="shared" si="23"/>
        <v>0</v>
      </c>
      <c r="AA62" s="168">
        <f t="shared" si="24"/>
        <v>0</v>
      </c>
      <c r="AB62" s="157">
        <f>PERFIL_1_ESO!BP53*'1º ESO'!T62</f>
        <v>0</v>
      </c>
      <c r="AC62" s="157">
        <f>PERFIL_1_ESO!BQ53*'1º ESO'!U62</f>
        <v>0</v>
      </c>
      <c r="AD62" s="157">
        <f>PERFIL_1_ESO!BR53*'1º ESO'!V62</f>
        <v>0</v>
      </c>
      <c r="AE62" s="157">
        <f>PERFIL_1_ESO!BS53*'1º ESO'!W62</f>
        <v>0</v>
      </c>
      <c r="AF62" s="157">
        <f>PERFIL_1_ESO!BT53*'1º ESO'!X62</f>
        <v>0</v>
      </c>
      <c r="AG62" s="157">
        <f>PERFIL_1_ESO!BU53*'1º ESO'!Y62</f>
        <v>0</v>
      </c>
      <c r="AH62" s="157">
        <f>PERFIL_1_ESO!BV53*'1º ESO'!Z62</f>
        <v>0</v>
      </c>
      <c r="AI62" s="158">
        <f>PERFIL_1_ESO!BW53*'1º ESO'!AA62</f>
        <v>0</v>
      </c>
      <c r="AJ62" s="157">
        <f t="shared" si="1"/>
        <v>0</v>
      </c>
      <c r="AK62" s="157">
        <f t="shared" si="2"/>
        <v>0</v>
      </c>
      <c r="AL62" s="157">
        <f t="shared" si="3"/>
        <v>0</v>
      </c>
      <c r="AM62" s="157">
        <f t="shared" si="4"/>
        <v>0</v>
      </c>
      <c r="AN62" s="157">
        <f t="shared" si="5"/>
        <v>0</v>
      </c>
      <c r="AO62" s="157">
        <f t="shared" si="6"/>
        <v>0</v>
      </c>
      <c r="AP62" s="157">
        <f t="shared" si="7"/>
        <v>0</v>
      </c>
      <c r="AQ62" s="158">
        <f t="shared" si="8"/>
        <v>0</v>
      </c>
    </row>
  </sheetData>
  <mergeCells count="7">
    <mergeCell ref="C20:R20"/>
    <mergeCell ref="AJ20:AQ21"/>
    <mergeCell ref="K21:R21"/>
    <mergeCell ref="AB21:AI21"/>
    <mergeCell ref="S21:AA21"/>
    <mergeCell ref="S20:AI20"/>
    <mergeCell ref="C21:J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6E45723A2F5840975559565424ACA8" ma:contentTypeVersion="4" ma:contentTypeDescription="Crear nuevo documento." ma:contentTypeScope="" ma:versionID="16ec9b0d6abfa118a54bcb5160fb4350">
  <xsd:schema xmlns:xsd="http://www.w3.org/2001/XMLSchema" xmlns:xs="http://www.w3.org/2001/XMLSchema" xmlns:p="http://schemas.microsoft.com/office/2006/metadata/properties" xmlns:ns2="3a479c49-031e-4fe8-bd6a-c1dd2b755a9e" targetNamespace="http://schemas.microsoft.com/office/2006/metadata/properties" ma:root="true" ma:fieldsID="089c47d4dfffd6535783a14eb183ccb2" ns2:_="">
    <xsd:import namespace="3a479c49-031e-4fe8-bd6a-c1dd2b755a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79c49-031e-4fe8-bd6a-c1dd2b755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F69A0-02C1-44C0-87BC-877B906E53A0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a479c49-031e-4fe8-bd6a-c1dd2b755a9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D44081E-947E-475E-8B3F-17C6E11193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37D30-20E7-4DCC-974E-2FE5AA997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479c49-031e-4fe8-bd6a-c1dd2b755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PERFIL_1_ESO</vt:lpstr>
      <vt:lpstr>PERFIL_2_ESO</vt:lpstr>
      <vt:lpstr>PERFIL_3_ESO</vt:lpstr>
      <vt:lpstr>PERFIL_3_DIV</vt:lpstr>
      <vt:lpstr>PERFIL_4_ESO</vt:lpstr>
      <vt:lpstr>PERFIL_4_DIV</vt:lpstr>
      <vt:lpstr>DO</vt:lpstr>
      <vt:lpstr>1º ESO</vt:lpstr>
      <vt:lpstr>2º ESO</vt:lpstr>
      <vt:lpstr>3º ESO</vt:lpstr>
      <vt:lpstr>3º DIV</vt:lpstr>
      <vt:lpstr>4º ESO</vt:lpstr>
      <vt:lpstr>4º DIV</vt:lpstr>
      <vt:lpstr>ESCALA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ffdp06 Fausto Diaz De Prado tfno:9675 96310</dc:creator>
  <cp:lastModifiedBy>Fausto Díaz de Prado</cp:lastModifiedBy>
  <dcterms:created xsi:type="dcterms:W3CDTF">2022-11-07T15:10:58Z</dcterms:created>
  <dcterms:modified xsi:type="dcterms:W3CDTF">2023-04-25T19:14:56Z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0x0101007A6E45723A2F5840975559565424ACA8</vt:lpwstr>
  </property>
</Properties>
</file>